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05" windowWidth="15120" windowHeight="7710" tabRatio="785" activeTab="2"/>
  </bookViews>
  <sheets>
    <sheet name="титул заочн" sheetId="19" r:id="rId1"/>
    <sheet name="св. данные СПО 3г10м" sheetId="21" r:id="rId2"/>
    <sheet name="план уч проц 26.04.19 заоч" sheetId="17" r:id="rId3"/>
    <sheet name="перечень каб" sheetId="7" r:id="rId4"/>
    <sheet name="График УПт" sheetId="22" r:id="rId5"/>
  </sheets>
  <definedNames>
    <definedName name="_ftn1" localSheetId="0">'титул заочн'!$A$34</definedName>
    <definedName name="_ftnref1" localSheetId="0">'титул заочн'!#REF!</definedName>
    <definedName name="_xlnm.Print_Area" localSheetId="2">'план уч проц 26.04.19 заоч'!$A$1:$P$62</definedName>
  </definedNames>
  <calcPr calcId="144525"/>
</workbook>
</file>

<file path=xl/calcChain.xml><?xml version="1.0" encoding="utf-8"?>
<calcChain xmlns="http://schemas.openxmlformats.org/spreadsheetml/2006/main">
  <c r="H11" i="21" l="1"/>
  <c r="G11" i="21"/>
  <c r="F11" i="21"/>
  <c r="E11" i="21"/>
  <c r="D11" i="21"/>
  <c r="C11" i="21"/>
  <c r="B11" i="21"/>
  <c r="I10" i="21"/>
  <c r="I9" i="21"/>
  <c r="I8" i="21"/>
  <c r="I11" i="21" s="1"/>
  <c r="I7" i="21"/>
  <c r="I40" i="17" l="1"/>
  <c r="J40" i="17"/>
  <c r="L40" i="17"/>
  <c r="M40" i="17"/>
  <c r="N40" i="17"/>
  <c r="O40" i="17"/>
  <c r="P40" i="17"/>
  <c r="K40" i="17"/>
  <c r="E40" i="17" l="1"/>
  <c r="F42" i="17" l="1"/>
  <c r="D42" i="17" s="1"/>
  <c r="F41" i="17"/>
  <c r="F40" i="17" l="1"/>
  <c r="D40" i="17" s="1"/>
  <c r="D41" i="17"/>
  <c r="L28" i="17"/>
  <c r="F20" i="17" l="1"/>
  <c r="E20" i="17" s="1"/>
  <c r="F21" i="17"/>
  <c r="F22" i="17"/>
  <c r="E22" i="17" s="1"/>
  <c r="F23" i="17"/>
  <c r="E23" i="17" s="1"/>
  <c r="F24" i="17"/>
  <c r="F25" i="17"/>
  <c r="E25" i="17" s="1"/>
  <c r="F26" i="17"/>
  <c r="E26" i="17" s="1"/>
  <c r="F19" i="17"/>
  <c r="F30" i="17"/>
  <c r="F31" i="17"/>
  <c r="F32" i="17"/>
  <c r="F33" i="17"/>
  <c r="F34" i="17"/>
  <c r="F35" i="17"/>
  <c r="F36" i="17"/>
  <c r="F37" i="17"/>
  <c r="D37" i="17" s="1"/>
  <c r="F29" i="17"/>
  <c r="I8" i="17"/>
  <c r="J8" i="17"/>
  <c r="I14" i="17"/>
  <c r="J14" i="17"/>
  <c r="I18" i="17"/>
  <c r="J18" i="17"/>
  <c r="I28" i="17"/>
  <c r="I27" i="17" s="1"/>
  <c r="J28" i="17"/>
  <c r="J27" i="17" s="1"/>
  <c r="F16" i="17"/>
  <c r="E16" i="17" s="1"/>
  <c r="F15" i="17"/>
  <c r="F10" i="17"/>
  <c r="G10" i="17" s="1"/>
  <c r="F11" i="17"/>
  <c r="E11" i="17" s="1"/>
  <c r="F12" i="17"/>
  <c r="E12" i="17" s="1"/>
  <c r="F13" i="17"/>
  <c r="E13" i="17" s="1"/>
  <c r="F9" i="17"/>
  <c r="E9" i="17" s="1"/>
  <c r="L18" i="17"/>
  <c r="M18" i="17"/>
  <c r="N18" i="17"/>
  <c r="O18" i="17"/>
  <c r="P18" i="17"/>
  <c r="K18" i="17"/>
  <c r="H8" i="17"/>
  <c r="L8" i="17"/>
  <c r="M8" i="17"/>
  <c r="N8" i="17"/>
  <c r="O8" i="17"/>
  <c r="P8" i="17"/>
  <c r="K8" i="17"/>
  <c r="E21" i="17"/>
  <c r="E24" i="17"/>
  <c r="P58" i="17"/>
  <c r="O58" i="17"/>
  <c r="N58" i="17"/>
  <c r="M58" i="17"/>
  <c r="L58" i="17"/>
  <c r="K58" i="17"/>
  <c r="P57" i="17"/>
  <c r="O57" i="17"/>
  <c r="N57" i="17"/>
  <c r="M57" i="17"/>
  <c r="L57" i="17"/>
  <c r="K57" i="17"/>
  <c r="F50" i="17"/>
  <c r="P49" i="17"/>
  <c r="O49" i="17"/>
  <c r="N49" i="17"/>
  <c r="M49" i="17"/>
  <c r="L49" i="17"/>
  <c r="K49" i="17"/>
  <c r="F46" i="17"/>
  <c r="P45" i="17"/>
  <c r="O45" i="17"/>
  <c r="N45" i="17"/>
  <c r="M45" i="17"/>
  <c r="L45" i="17"/>
  <c r="K45" i="17"/>
  <c r="G40" i="17"/>
  <c r="P28" i="17"/>
  <c r="O28" i="17"/>
  <c r="N28" i="17"/>
  <c r="M28" i="17"/>
  <c r="K28" i="17"/>
  <c r="G14" i="17"/>
  <c r="P14" i="17"/>
  <c r="O14" i="17"/>
  <c r="N14" i="17"/>
  <c r="M14" i="17"/>
  <c r="L14" i="17"/>
  <c r="K14" i="17"/>
  <c r="H14" i="17"/>
  <c r="F28" i="17" l="1"/>
  <c r="L27" i="17"/>
  <c r="G45" i="17"/>
  <c r="F45" i="17"/>
  <c r="G50" i="17"/>
  <c r="G49" i="17" s="1"/>
  <c r="F49" i="17"/>
  <c r="O27" i="17"/>
  <c r="H7" i="17"/>
  <c r="E10" i="17"/>
  <c r="I17" i="17"/>
  <c r="I53" i="17" s="1"/>
  <c r="G11" i="17"/>
  <c r="G8" i="17" s="1"/>
  <c r="M27" i="17"/>
  <c r="M17" i="17" s="1"/>
  <c r="M56" i="17" s="1"/>
  <c r="K27" i="17"/>
  <c r="K17" i="17" s="1"/>
  <c r="J17" i="17"/>
  <c r="J53" i="17" s="1"/>
  <c r="G28" i="17"/>
  <c r="G27" i="17" s="1"/>
  <c r="O17" i="17"/>
  <c r="O56" i="17" s="1"/>
  <c r="E35" i="17"/>
  <c r="E33" i="17"/>
  <c r="E31" i="17"/>
  <c r="E50" i="17"/>
  <c r="E49" i="17" s="1"/>
  <c r="E29" i="17"/>
  <c r="E36" i="17"/>
  <c r="E34" i="17"/>
  <c r="E32" i="17"/>
  <c r="E30" i="17"/>
  <c r="E46" i="17"/>
  <c r="E45" i="17" s="1"/>
  <c r="H53" i="17"/>
  <c r="E15" i="17"/>
  <c r="E14" i="17" s="1"/>
  <c r="E19" i="17"/>
  <c r="G18" i="17"/>
  <c r="F18" i="17"/>
  <c r="F8" i="17"/>
  <c r="N27" i="17"/>
  <c r="P27" i="17"/>
  <c r="F14" i="17"/>
  <c r="D45" i="17" l="1"/>
  <c r="D49" i="17"/>
  <c r="D14" i="17"/>
  <c r="E28" i="17"/>
  <c r="D28" i="17" s="1"/>
  <c r="D27" i="17" s="1"/>
  <c r="I7" i="17"/>
  <c r="I56" i="17"/>
  <c r="K56" i="17"/>
  <c r="K7" i="17"/>
  <c r="G17" i="17"/>
  <c r="G53" i="17" s="1"/>
  <c r="M7" i="17"/>
  <c r="J56" i="17"/>
  <c r="J7" i="17"/>
  <c r="L17" i="17"/>
  <c r="L56" i="17" s="1"/>
  <c r="P17" i="17"/>
  <c r="P7" i="17" s="1"/>
  <c r="N17" i="17"/>
  <c r="N53" i="17" s="1"/>
  <c r="E18" i="17"/>
  <c r="D18" i="17" s="1"/>
  <c r="M53" i="17"/>
  <c r="O7" i="17"/>
  <c r="O53" i="17"/>
  <c r="K53" i="17"/>
  <c r="F27" i="17"/>
  <c r="E27" i="17" l="1"/>
  <c r="E17" i="17" s="1"/>
  <c r="L7" i="17"/>
  <c r="L53" i="17"/>
  <c r="P56" i="17"/>
  <c r="P53" i="17"/>
  <c r="N7" i="17"/>
  <c r="N56" i="17"/>
  <c r="F17" i="17"/>
  <c r="F53" i="17" s="1"/>
  <c r="G7" i="17"/>
  <c r="D17" i="17" l="1"/>
  <c r="F7" i="17"/>
  <c r="E8" i="17" l="1"/>
  <c r="E7" i="17" s="1"/>
  <c r="D7" i="17" s="1"/>
  <c r="D8" i="17"/>
  <c r="E53" i="17" l="1"/>
  <c r="D53" i="17"/>
</calcChain>
</file>

<file path=xl/comments1.xml><?xml version="1.0" encoding="utf-8"?>
<comments xmlns="http://schemas.openxmlformats.org/spreadsheetml/2006/main">
  <authors>
    <author>Автор</author>
  </authors>
  <commentList>
    <comment ref="K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</t>
        </r>
      </text>
    </comment>
    <comment ref="N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</t>
        </r>
      </text>
    </comment>
    <comment ref="J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</t>
        </r>
      </text>
    </comment>
    <comment ref="J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</t>
        </r>
      </text>
    </comment>
    <comment ref="J2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</t>
        </r>
      </text>
    </comment>
    <comment ref="J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</t>
        </r>
      </text>
    </comment>
    <comment ref="J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</t>
        </r>
      </text>
    </comment>
    <comment ref="J3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</t>
        </r>
      </text>
    </comment>
    <comment ref="B3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выбору</t>
        </r>
      </text>
    </comment>
    <comment ref="B4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выбору</t>
        </r>
      </text>
    </comment>
    <comment ref="J4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</t>
        </r>
      </text>
    </comment>
  </commentList>
</comments>
</file>

<file path=xl/sharedStrings.xml><?xml version="1.0" encoding="utf-8"?>
<sst xmlns="http://schemas.openxmlformats.org/spreadsheetml/2006/main" count="460" uniqueCount="254">
  <si>
    <t>2. План учебного процесса</t>
  </si>
  <si>
    <t>Индекс</t>
  </si>
  <si>
    <t>Наименование циклов, разделов, дисциплин, профессиональных модулей, МДК, практик</t>
  </si>
  <si>
    <t>Учебная нагрузка обучающихся (час.)</t>
  </si>
  <si>
    <t>максимальная</t>
  </si>
  <si>
    <t>самостоятельная учебная работа</t>
  </si>
  <si>
    <t>II курс</t>
  </si>
  <si>
    <t>III курс</t>
  </si>
  <si>
    <t>IV курс</t>
  </si>
  <si>
    <t>всего занятий</t>
  </si>
  <si>
    <t>3 сем.</t>
  </si>
  <si>
    <t>4 сем.</t>
  </si>
  <si>
    <t>5 сем.</t>
  </si>
  <si>
    <t>6 сем.</t>
  </si>
  <si>
    <t>7 сем.</t>
  </si>
  <si>
    <t>8 сем.</t>
  </si>
  <si>
    <t>лаб.и практ. Занятий</t>
  </si>
  <si>
    <t xml:space="preserve">курсовых работ (проектов) </t>
  </si>
  <si>
    <t xml:space="preserve">Физическая культура </t>
  </si>
  <si>
    <t>ОГСЭ.00</t>
  </si>
  <si>
    <t xml:space="preserve">Общий гуманитарный и социально-экономический цикл </t>
  </si>
  <si>
    <t>ОГСЭ.01</t>
  </si>
  <si>
    <t>Основы философии</t>
  </si>
  <si>
    <t>ОГСЭ.02</t>
  </si>
  <si>
    <t>Психология общения</t>
  </si>
  <si>
    <t>ДЗ</t>
  </si>
  <si>
    <t>ОГСЭ.03</t>
  </si>
  <si>
    <t>История</t>
  </si>
  <si>
    <t>ОГСЭ.04</t>
  </si>
  <si>
    <t>Иностранный язык</t>
  </si>
  <si>
    <t>ОГСЭ.05</t>
  </si>
  <si>
    <t>ЕН.00</t>
  </si>
  <si>
    <t xml:space="preserve">Математический и общий естественнонаучный цикл </t>
  </si>
  <si>
    <t>ЕН.01</t>
  </si>
  <si>
    <t>Математика</t>
  </si>
  <si>
    <t>ЕН.02</t>
  </si>
  <si>
    <t>П.00</t>
  </si>
  <si>
    <t xml:space="preserve">Профессиональный цикл </t>
  </si>
  <si>
    <t>ОП.00</t>
  </si>
  <si>
    <t>Общепрофессиональные дисциплины</t>
  </si>
  <si>
    <t>ОП.01</t>
  </si>
  <si>
    <t>Педагогика</t>
  </si>
  <si>
    <t>ОП.02</t>
  </si>
  <si>
    <t>Психология</t>
  </si>
  <si>
    <t>ОП.03</t>
  </si>
  <si>
    <t>Возрастная анатомия, физиология и гигиена</t>
  </si>
  <si>
    <t>ОП.04</t>
  </si>
  <si>
    <t>Правовое обеспечение профессиональной деятельности</t>
  </si>
  <si>
    <t>Безопасность жизнедеятельности</t>
  </si>
  <si>
    <t>ОП.07</t>
  </si>
  <si>
    <t>Основы учебно-исследовательской деятельности</t>
  </si>
  <si>
    <t>ПМ.00</t>
  </si>
  <si>
    <t>Профессиональные модули</t>
  </si>
  <si>
    <t>ПМ.01</t>
  </si>
  <si>
    <t>Преподавание по программам начального общего образования</t>
  </si>
  <si>
    <t>МДК.01.01</t>
  </si>
  <si>
    <t>Теоретические основы организации обучения в начальных классах</t>
  </si>
  <si>
    <t>МДК.01.02</t>
  </si>
  <si>
    <t>Русский язык с методикой преподавания</t>
  </si>
  <si>
    <t>МДК.01.03</t>
  </si>
  <si>
    <t>Детская литература с практикумом по выразительному чтению</t>
  </si>
  <si>
    <t>МДК.01.04</t>
  </si>
  <si>
    <t xml:space="preserve">Теоретические основы начального курса математики с методикой преподавания </t>
  </si>
  <si>
    <t>МДК.01.05</t>
  </si>
  <si>
    <t>МДК.01.06</t>
  </si>
  <si>
    <t>МДК.01.07</t>
  </si>
  <si>
    <t>МДК.01.08</t>
  </si>
  <si>
    <t>УП.01</t>
  </si>
  <si>
    <t>ПП.01</t>
  </si>
  <si>
    <t>ПМ.02</t>
  </si>
  <si>
    <t>Организация внеурочной деятельности и общения младших школьников</t>
  </si>
  <si>
    <t>МДК.02.01</t>
  </si>
  <si>
    <t>УП.02</t>
  </si>
  <si>
    <t>ПП.02</t>
  </si>
  <si>
    <t>ПМ.03</t>
  </si>
  <si>
    <t>Классное руководство</t>
  </si>
  <si>
    <t>МДК.03.01</t>
  </si>
  <si>
    <t>УП.03</t>
  </si>
  <si>
    <t>ПП.03</t>
  </si>
  <si>
    <t>ПМ.04</t>
  </si>
  <si>
    <t>Методическое обеспечение образовательного процесса</t>
  </si>
  <si>
    <t>МДК.04.01</t>
  </si>
  <si>
    <t>УП.04</t>
  </si>
  <si>
    <t>ПП.04</t>
  </si>
  <si>
    <t>Всего</t>
  </si>
  <si>
    <t>ПДП</t>
  </si>
  <si>
    <t xml:space="preserve">Преддипломная практика </t>
  </si>
  <si>
    <t>4 нед</t>
  </si>
  <si>
    <t>ГИА</t>
  </si>
  <si>
    <t>Государственная итоговая аттестация</t>
  </si>
  <si>
    <t>6 нед</t>
  </si>
  <si>
    <t>Государственная (итоговая) аттестация</t>
  </si>
  <si>
    <t xml:space="preserve">1. Программа углубленной подготовки </t>
  </si>
  <si>
    <t xml:space="preserve">1.1. Дипломный проект (работа) </t>
  </si>
  <si>
    <t>экзаменов</t>
  </si>
  <si>
    <t>Выполнение дипломного проекта (работы) с 18 мая по 15 июня (всего 4 нед.)</t>
  </si>
  <si>
    <t>диф.зачетов</t>
  </si>
  <si>
    <t>Защита дипломного проекта (работы) с 15 июня по 26 июня (всего 2 нед.)</t>
  </si>
  <si>
    <t>зачетов</t>
  </si>
  <si>
    <t>Утверждаю</t>
  </si>
  <si>
    <r>
      <rPr>
        <u/>
        <sz val="12"/>
        <color indexed="8"/>
        <rFont val="Times New Roman"/>
        <family val="1"/>
        <charset val="204"/>
      </rPr>
      <t>директор</t>
    </r>
    <r>
      <rPr>
        <sz val="12"/>
        <color indexed="8"/>
        <rFont val="Times New Roman"/>
        <family val="1"/>
        <charset val="204"/>
      </rPr>
      <t xml:space="preserve"> </t>
    </r>
  </si>
  <si>
    <t xml:space="preserve">М.П.                   </t>
  </si>
  <si>
    <t>УЧЕБНЫЙ ПЛАН</t>
  </si>
  <si>
    <t>по специальности среднего профессионального образования</t>
  </si>
  <si>
    <r>
      <t xml:space="preserve">по программе </t>
    </r>
    <r>
      <rPr>
        <u/>
        <sz val="12"/>
        <color indexed="8"/>
        <rFont val="Times New Roman"/>
        <family val="1"/>
        <charset val="204"/>
      </rPr>
      <t>углубленной</t>
    </r>
    <r>
      <rPr>
        <sz val="12"/>
        <color indexed="8"/>
        <rFont val="Times New Roman"/>
        <family val="1"/>
        <charset val="204"/>
      </rPr>
      <t xml:space="preserve"> подготовки</t>
    </r>
  </si>
  <si>
    <t xml:space="preserve">Профиль получаемого профессионального образования </t>
  </si>
  <si>
    <t>гуманитарный</t>
  </si>
  <si>
    <t>Курсы</t>
  </si>
  <si>
    <t>Учебная практика</t>
  </si>
  <si>
    <t>Производственная практика</t>
  </si>
  <si>
    <t>Промежуточная аттестация</t>
  </si>
  <si>
    <t>Каникулы</t>
  </si>
  <si>
    <t>по профилю специальности</t>
  </si>
  <si>
    <t>преддипломная</t>
  </si>
  <si>
    <t>3. Перечень кабинетов, лабораторий, мастерских и др. для подготовки по специальности</t>
  </si>
  <si>
    <t>№</t>
  </si>
  <si>
    <t>Наименование</t>
  </si>
  <si>
    <t>Кабинет гуманитарных и социально-экономических дисциплин</t>
  </si>
  <si>
    <t>Кабинет педагогики и психологии</t>
  </si>
  <si>
    <t>Кабинет физиологии, анатомии и гигиены</t>
  </si>
  <si>
    <t>Кабинет иностранного языка</t>
  </si>
  <si>
    <t>Кабинет теории и методики физического воспитания</t>
  </si>
  <si>
    <t>Кабинет музыки и методики музыкального воспитания</t>
  </si>
  <si>
    <t>Кабинет безопасности жизнедеятельности</t>
  </si>
  <si>
    <t>Кабинет информатики и информационно-коммуникационных технологий</t>
  </si>
  <si>
    <t>Спортивный зал</t>
  </si>
  <si>
    <t>Библиотека</t>
  </si>
  <si>
    <t>Читальный зал с выходом в сеть Интернет</t>
  </si>
  <si>
    <t>Актовый зал</t>
  </si>
  <si>
    <r>
      <t>Квалификация: Учитель начальных классов</t>
    </r>
    <r>
      <rPr>
        <u/>
        <sz val="12"/>
        <color indexed="8"/>
        <rFont val="Times New Roman"/>
        <family val="1"/>
        <charset val="204"/>
      </rPr>
      <t xml:space="preserve"> </t>
    </r>
  </si>
  <si>
    <t>Кабинет русского языка с методикой преподавания</t>
  </si>
  <si>
    <t>Кабинет математики с методикой преподавания</t>
  </si>
  <si>
    <t>Кабинет естествознания с методикой преподавания</t>
  </si>
  <si>
    <t>Кабинет методики обучения продуктивным видам деятельности</t>
  </si>
  <si>
    <t>Кабинет детской литературы</t>
  </si>
  <si>
    <t>Зал ритмики и хореографии</t>
  </si>
  <si>
    <t>Естествознание с методикой преподавания</t>
  </si>
  <si>
    <t>Методика обучения продуктивным видам деятельности с практикумом</t>
  </si>
  <si>
    <t>Теория и методика физического воспитания с практикумом</t>
  </si>
  <si>
    <t>Теория и методика музыкального воспитания с практикумом</t>
  </si>
  <si>
    <t>Основы организации внеурочной работы</t>
  </si>
  <si>
    <t>Теоретические и методические основы деятельности классного руководителя</t>
  </si>
  <si>
    <t>Теоретические и прикладные аспекты методической работы учителя</t>
  </si>
  <si>
    <t>ОП.05</t>
  </si>
  <si>
    <t>1 сем</t>
  </si>
  <si>
    <t>2 сем</t>
  </si>
  <si>
    <t>заочное</t>
  </si>
  <si>
    <t>уч. практики</t>
  </si>
  <si>
    <t>произв. прак.</t>
  </si>
  <si>
    <t>преддип. практ.</t>
  </si>
  <si>
    <t>Обязат. аудиторная</t>
  </si>
  <si>
    <t>дисц и МДК</t>
  </si>
  <si>
    <r>
      <t>Форма обучения -  за</t>
    </r>
    <r>
      <rPr>
        <u/>
        <sz val="12"/>
        <color indexed="8"/>
        <rFont val="Times New Roman"/>
        <family val="1"/>
        <charset val="204"/>
      </rPr>
      <t>очная</t>
    </r>
  </si>
  <si>
    <t>З</t>
  </si>
  <si>
    <t>Э</t>
  </si>
  <si>
    <r>
      <rPr>
        <b/>
        <u/>
        <sz val="12"/>
        <color indexed="8"/>
        <rFont val="Times New Roman"/>
        <family val="1"/>
        <charset val="204"/>
      </rPr>
      <t>44.02.02</t>
    </r>
    <r>
      <rPr>
        <b/>
        <sz val="12"/>
        <color indexed="8"/>
        <rFont val="Times New Roman"/>
        <family val="1"/>
        <charset val="204"/>
      </rPr>
      <t xml:space="preserve">   Преподавание в начальных классах</t>
    </r>
  </si>
  <si>
    <t>Формы промежуточной аттестации</t>
  </si>
  <si>
    <t>Этнопедагогика</t>
  </si>
  <si>
    <t>МДК.01.09</t>
  </si>
  <si>
    <t>МДК.02.02</t>
  </si>
  <si>
    <t>6*</t>
  </si>
  <si>
    <r>
      <t>Консультации</t>
    </r>
    <r>
      <rPr>
        <sz val="10"/>
        <rFont val="Times New Roman"/>
        <family val="1"/>
        <charset val="204"/>
      </rPr>
      <t xml:space="preserve"> на учебную группу по 100 часов в год (всего 300 час.)</t>
    </r>
  </si>
  <si>
    <t>Экономика образования</t>
  </si>
  <si>
    <t>ОП.06</t>
  </si>
  <si>
    <t>ОП.08</t>
  </si>
  <si>
    <t>0З\1ДЗ\1Э</t>
  </si>
  <si>
    <t>программы подготовки специалистов среднего звена</t>
  </si>
  <si>
    <t>на базе среднего общего образования</t>
  </si>
  <si>
    <t>I курс</t>
  </si>
  <si>
    <t>учебная практика</t>
  </si>
  <si>
    <t>производственная практика</t>
  </si>
  <si>
    <r>
      <t xml:space="preserve">Нормативный срок освоения ППССЗ – </t>
    </r>
    <r>
      <rPr>
        <u/>
        <sz val="12"/>
        <color indexed="8"/>
        <rFont val="Times New Roman"/>
        <family val="1"/>
        <charset val="204"/>
      </rPr>
      <t xml:space="preserve">3 </t>
    </r>
    <r>
      <rPr>
        <sz val="12"/>
        <color indexed="8"/>
        <rFont val="Times New Roman"/>
        <family val="1"/>
        <charset val="204"/>
      </rPr>
      <t>года и</t>
    </r>
    <r>
      <rPr>
        <u/>
        <sz val="12"/>
        <color indexed="8"/>
        <rFont val="Times New Roman"/>
        <family val="1"/>
        <charset val="204"/>
      </rPr>
      <t xml:space="preserve"> 10 </t>
    </r>
    <r>
      <rPr>
        <sz val="12"/>
        <color indexed="8"/>
        <rFont val="Times New Roman"/>
        <family val="1"/>
        <charset val="204"/>
      </rPr>
      <t>мес.</t>
    </r>
  </si>
  <si>
    <t>Сводные данные по бюджету времени (в неделях)</t>
  </si>
  <si>
    <t>самостоятельное изучение  дисциплин и междисциплинарных курсов</t>
  </si>
  <si>
    <t>(для СПО)</t>
  </si>
  <si>
    <r>
      <t xml:space="preserve">I </t>
    </r>
    <r>
      <rPr>
        <sz val="10"/>
        <rFont val="Times New Roman"/>
        <family val="1"/>
        <charset val="204"/>
      </rPr>
      <t>курс</t>
    </r>
  </si>
  <si>
    <r>
      <t xml:space="preserve">II </t>
    </r>
    <r>
      <rPr>
        <sz val="10"/>
        <rFont val="Times New Roman"/>
        <family val="1"/>
        <charset val="204"/>
      </rPr>
      <t>курс</t>
    </r>
  </si>
  <si>
    <r>
      <t>III</t>
    </r>
    <r>
      <rPr>
        <sz val="10"/>
        <rFont val="Times New Roman"/>
        <family val="1"/>
        <charset val="204"/>
      </rPr>
      <t xml:space="preserve"> курс</t>
    </r>
  </si>
  <si>
    <r>
      <t>IV</t>
    </r>
    <r>
      <rPr>
        <sz val="10"/>
        <rFont val="Times New Roman"/>
        <family val="1"/>
        <charset val="204"/>
      </rPr>
      <t xml:space="preserve"> курс</t>
    </r>
  </si>
  <si>
    <t>3.2. График учебного процесса</t>
  </si>
  <si>
    <t>Приложение 2</t>
  </si>
  <si>
    <t>курс</t>
  </si>
  <si>
    <t>Сентябрь</t>
  </si>
  <si>
    <t>29сент -5 окт</t>
  </si>
  <si>
    <t>Октябрь</t>
  </si>
  <si>
    <t>27окт-2нояб</t>
  </si>
  <si>
    <t>Ноябрь</t>
  </si>
  <si>
    <t>Декабрь</t>
  </si>
  <si>
    <t>29дек-4янв</t>
  </si>
  <si>
    <t>Январь</t>
  </si>
  <si>
    <t>31янв-6февр</t>
  </si>
  <si>
    <t>Февраль</t>
  </si>
  <si>
    <t>27февр-5март</t>
  </si>
  <si>
    <t>Март</t>
  </si>
  <si>
    <t>27март-2апр</t>
  </si>
  <si>
    <t>Апрель</t>
  </si>
  <si>
    <t>Май</t>
  </si>
  <si>
    <t>29май-4июнь</t>
  </si>
  <si>
    <t>Июнь</t>
  </si>
  <si>
    <t>26июнь-2июль</t>
  </si>
  <si>
    <t>Июль</t>
  </si>
  <si>
    <t>31июль-6авг</t>
  </si>
  <si>
    <t>Август</t>
  </si>
  <si>
    <t>28авг-3сент</t>
  </si>
  <si>
    <t>1-7</t>
  </si>
  <si>
    <t>8-14</t>
  </si>
  <si>
    <t>15-21</t>
  </si>
  <si>
    <t>22-28</t>
  </si>
  <si>
    <t>6-12</t>
  </si>
  <si>
    <t>13-19</t>
  </si>
  <si>
    <t>20-26</t>
  </si>
  <si>
    <t>3-9</t>
  </si>
  <si>
    <t>10-16</t>
  </si>
  <si>
    <t>17-23</t>
  </si>
  <si>
    <t>24-30</t>
  </si>
  <si>
    <t>5-11</t>
  </si>
  <si>
    <t>12-16</t>
  </si>
  <si>
    <t>7-13</t>
  </si>
  <si>
    <t>14-20</t>
  </si>
  <si>
    <t>21-26</t>
  </si>
  <si>
    <t>12-18</t>
  </si>
  <si>
    <t>19-25</t>
  </si>
  <si>
    <t>21-27</t>
  </si>
  <si>
    <t>1 курс</t>
  </si>
  <si>
    <t>::</t>
  </si>
  <si>
    <t>=</t>
  </si>
  <si>
    <t>2 курс</t>
  </si>
  <si>
    <t>3 курс</t>
  </si>
  <si>
    <t>4 курс</t>
  </si>
  <si>
    <t>х</t>
  </si>
  <si>
    <t>Д</t>
  </si>
  <si>
    <t>≡</t>
  </si>
  <si>
    <t>самостоятельная работа студентов</t>
  </si>
  <si>
    <t>каникулы</t>
  </si>
  <si>
    <t>у</t>
  </si>
  <si>
    <t>учебная(рассредоточенная) практика</t>
  </si>
  <si>
    <t>промежуточная аттестация</t>
  </si>
  <si>
    <t>производственная (концентрированная) практика</t>
  </si>
  <si>
    <t>о</t>
  </si>
  <si>
    <t>учебная (концентрированная) практика</t>
  </si>
  <si>
    <t>преддипломная практика</t>
  </si>
  <si>
    <t>п</t>
  </si>
  <si>
    <t>производственная(рассредоточенная) практика</t>
  </si>
  <si>
    <t>д</t>
  </si>
  <si>
    <t>подготовока к ГИА</t>
  </si>
  <si>
    <t>половина недели</t>
  </si>
  <si>
    <t>Теория и методика преподавания изобразительного искусства/бурятского языка</t>
  </si>
  <si>
    <t>Организация и руководство народным художественным творчеством/Теория и методика этнокультурного образования</t>
  </si>
  <si>
    <t>44.02.02 Преподавание в начальных классах 2019-2023</t>
  </si>
  <si>
    <t>ГБПОУ ИО "Ангарский педагогический колледж"</t>
  </si>
  <si>
    <r>
      <t>__________</t>
    </r>
    <r>
      <rPr>
        <u/>
        <sz val="12"/>
        <color indexed="8"/>
        <rFont val="Times New Roman"/>
        <family val="1"/>
        <charset val="204"/>
      </rPr>
      <t>_ 2019</t>
    </r>
    <r>
      <rPr>
        <sz val="12"/>
        <color indexed="8"/>
        <rFont val="Times New Roman"/>
        <family val="1"/>
        <charset val="204"/>
      </rPr>
      <t xml:space="preserve"> г.</t>
    </r>
  </si>
  <si>
    <r>
      <t xml:space="preserve">_________________________ / </t>
    </r>
    <r>
      <rPr>
        <u/>
        <sz val="12"/>
        <color indexed="8"/>
        <rFont val="Times New Roman"/>
        <family val="1"/>
        <charset val="204"/>
      </rPr>
      <t>Л.З.Сидорова</t>
    </r>
  </si>
  <si>
    <t>КР</t>
  </si>
  <si>
    <t>Информатика и информационно-коммуникационные технологии в профессиональной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</si>
</sst>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indent="15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indent="15"/>
    </xf>
    <xf numFmtId="0" fontId="6" fillId="0" borderId="0" xfId="0" applyFont="1" applyAlignment="1">
      <alignment horizontal="left" indent="15"/>
    </xf>
    <xf numFmtId="0" fontId="10" fillId="0" borderId="0" xfId="0" applyFont="1" applyAlignment="1">
      <alignment horizontal="center"/>
    </xf>
    <xf numFmtId="0" fontId="11" fillId="0" borderId="0" xfId="0" applyFont="1"/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/>
    <xf numFmtId="0" fontId="5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1" xfId="0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7" fillId="0" borderId="0" xfId="0" applyFont="1"/>
    <xf numFmtId="0" fontId="18" fillId="0" borderId="0" xfId="0" applyFont="1" applyFill="1"/>
    <xf numFmtId="0" fontId="18" fillId="0" borderId="9" xfId="0" applyFont="1" applyFill="1" applyBorder="1" applyAlignment="1">
      <alignment horizontal="center"/>
    </xf>
    <xf numFmtId="0" fontId="18" fillId="0" borderId="0" xfId="0" applyFont="1" applyFill="1" applyAlignment="1">
      <alignment horizontal="left" vertical="center"/>
    </xf>
    <xf numFmtId="1" fontId="18" fillId="0" borderId="9" xfId="0" applyNumberFormat="1" applyFont="1" applyFill="1" applyBorder="1" applyAlignment="1"/>
    <xf numFmtId="49" fontId="18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7" fillId="0" borderId="0" xfId="0" applyFont="1" applyFill="1"/>
    <xf numFmtId="0" fontId="0" fillId="0" borderId="0" xfId="0" applyFill="1"/>
    <xf numFmtId="0" fontId="2" fillId="0" borderId="5" xfId="0" applyFont="1" applyFill="1" applyBorder="1" applyAlignment="1">
      <alignment horizontal="center" wrapText="1"/>
    </xf>
    <xf numFmtId="0" fontId="15" fillId="0" borderId="5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center" wrapText="1"/>
    </xf>
    <xf numFmtId="0" fontId="25" fillId="0" borderId="1" xfId="0" applyFont="1" applyFill="1" applyBorder="1"/>
    <xf numFmtId="0" fontId="16" fillId="0" borderId="1" xfId="0" applyFont="1" applyFill="1" applyBorder="1" applyAlignment="1">
      <alignment horizontal="center" vertical="center"/>
    </xf>
    <xf numFmtId="1" fontId="26" fillId="0" borderId="1" xfId="0" applyNumberFormat="1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center" vertical="center"/>
    </xf>
    <xf numFmtId="0" fontId="27" fillId="0" borderId="0" xfId="0" applyFont="1" applyFill="1"/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3" fillId="0" borderId="0" xfId="0" applyFont="1" applyFill="1"/>
    <xf numFmtId="0" fontId="1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/>
    </xf>
    <xf numFmtId="0" fontId="16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distributed" wrapText="1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14" fillId="0" borderId="0" xfId="0" applyFont="1" applyFill="1"/>
    <xf numFmtId="0" fontId="21" fillId="0" borderId="0" xfId="0" applyFont="1" applyFill="1" applyAlignment="1">
      <alignment horizontal="center" vertical="center"/>
    </xf>
    <xf numFmtId="1" fontId="1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28" fillId="0" borderId="0" xfId="0" applyFont="1"/>
    <xf numFmtId="0" fontId="29" fillId="0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wrapText="1"/>
    </xf>
    <xf numFmtId="0" fontId="31" fillId="0" borderId="1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0" xfId="0" applyFont="1" applyAlignment="1"/>
    <xf numFmtId="0" fontId="33" fillId="0" borderId="0" xfId="0" applyFont="1" applyAlignment="1"/>
    <xf numFmtId="0" fontId="33" fillId="0" borderId="0" xfId="0" applyFont="1" applyAlignment="1">
      <alignment horizontal="left"/>
    </xf>
    <xf numFmtId="0" fontId="34" fillId="0" borderId="1" xfId="0" applyFont="1" applyBorder="1"/>
    <xf numFmtId="49" fontId="34" fillId="0" borderId="1" xfId="0" applyNumberFormat="1" applyFont="1" applyBorder="1"/>
    <xf numFmtId="49" fontId="35" fillId="0" borderId="1" xfId="0" applyNumberFormat="1" applyFont="1" applyBorder="1" applyAlignment="1">
      <alignment horizontal="center" vertical="center" textRotation="90"/>
    </xf>
    <xf numFmtId="49" fontId="36" fillId="0" borderId="0" xfId="0" applyNumberFormat="1" applyFont="1"/>
    <xf numFmtId="0" fontId="35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7" fillId="0" borderId="1" xfId="0" applyNumberFormat="1" applyFont="1" applyBorder="1"/>
    <xf numFmtId="0" fontId="37" fillId="0" borderId="1" xfId="0" applyFont="1" applyBorder="1" applyAlignment="1">
      <alignment horizontal="center"/>
    </xf>
    <xf numFmtId="49" fontId="38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49" fontId="39" fillId="0" borderId="1" xfId="0" applyNumberFormat="1" applyFont="1" applyBorder="1" applyAlignment="1">
      <alignment horizontal="left" vertical="top"/>
    </xf>
    <xf numFmtId="49" fontId="40" fillId="0" borderId="1" xfId="0" applyNumberFormat="1" applyFont="1" applyBorder="1" applyAlignment="1">
      <alignment horizontal="left" vertical="top"/>
    </xf>
    <xf numFmtId="0" fontId="37" fillId="0" borderId="1" xfId="0" applyFont="1" applyBorder="1" applyAlignment="1">
      <alignment horizontal="center" vertical="top"/>
    </xf>
    <xf numFmtId="49" fontId="34" fillId="0" borderId="1" xfId="0" applyNumberFormat="1" applyFont="1" applyBorder="1" applyAlignment="1">
      <alignment horizontal="center" vertical="center"/>
    </xf>
    <xf numFmtId="49" fontId="36" fillId="0" borderId="1" xfId="0" applyNumberFormat="1" applyFont="1" applyBorder="1"/>
    <xf numFmtId="49" fontId="38" fillId="0" borderId="1" xfId="0" applyNumberFormat="1" applyFont="1" applyBorder="1" applyAlignment="1">
      <alignment horizontal="center" vertical="center" textRotation="90"/>
    </xf>
    <xf numFmtId="0" fontId="27" fillId="0" borderId="1" xfId="0" applyFont="1" applyBorder="1" applyAlignment="1">
      <alignment horizontal="center" vertical="center"/>
    </xf>
    <xf numFmtId="49" fontId="38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top"/>
    </xf>
    <xf numFmtId="0" fontId="27" fillId="0" borderId="1" xfId="0" applyFont="1" applyBorder="1"/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4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textRotation="90" wrapText="1"/>
    </xf>
    <xf numFmtId="0" fontId="3" fillId="0" borderId="2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distributed" wrapText="1"/>
    </xf>
    <xf numFmtId="0" fontId="2" fillId="0" borderId="2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1" fontId="16" fillId="0" borderId="1" xfId="0" applyNumberFormat="1" applyFont="1" applyFill="1" applyBorder="1" applyAlignment="1">
      <alignment horizontal="center" textRotation="90" wrapText="1"/>
    </xf>
    <xf numFmtId="0" fontId="16" fillId="0" borderId="7" xfId="0" applyFont="1" applyFill="1" applyBorder="1" applyAlignment="1">
      <alignment horizontal="center" textRotation="90" wrapText="1"/>
    </xf>
    <xf numFmtId="0" fontId="16" fillId="0" borderId="8" xfId="0" applyFont="1" applyFill="1" applyBorder="1" applyAlignment="1">
      <alignment horizontal="center" textRotation="90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textRotation="90" wrapText="1"/>
    </xf>
    <xf numFmtId="0" fontId="35" fillId="0" borderId="6" xfId="0" applyFont="1" applyBorder="1" applyAlignment="1">
      <alignment horizontal="center" vertical="center" textRotation="90" wrapText="1"/>
    </xf>
    <xf numFmtId="0" fontId="35" fillId="0" borderId="2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49" fontId="35" fillId="0" borderId="5" xfId="0" applyNumberFormat="1" applyFont="1" applyBorder="1" applyAlignment="1">
      <alignment horizontal="center" vertical="center" textRotation="90"/>
    </xf>
    <xf numFmtId="49" fontId="35" fillId="0" borderId="6" xfId="0" applyNumberFormat="1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AFFFFF"/>
      <color rgb="FFFFE4D1"/>
      <color rgb="FFB7E0FF"/>
      <color rgb="FF93EAFF"/>
      <color rgb="FFCCFF33"/>
      <color rgb="FFF0F9E7"/>
      <color rgb="FFFFD1E8"/>
      <color rgb="FFCCCCFF"/>
      <color rgb="FFFFE5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24</xdr:row>
      <xdr:rowOff>28575</xdr:rowOff>
    </xdr:from>
    <xdr:to>
      <xdr:col>1</xdr:col>
      <xdr:colOff>209550</xdr:colOff>
      <xdr:row>25</xdr:row>
      <xdr:rowOff>19049</xdr:rowOff>
    </xdr:to>
    <xdr:cxnSp macro="">
      <xdr:nvCxnSpPr>
        <xdr:cNvPr id="2" name="Прямая соединительная линия 1"/>
        <xdr:cNvCxnSpPr/>
      </xdr:nvCxnSpPr>
      <xdr:spPr>
        <a:xfrm flipV="1">
          <a:off x="419100" y="5114925"/>
          <a:ext cx="228600" cy="1809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C24" sqref="C24"/>
    </sheetView>
  </sheetViews>
  <sheetFormatPr defaultRowHeight="15" x14ac:dyDescent="0.25"/>
  <cols>
    <col min="1" max="1" width="110.140625" customWidth="1"/>
    <col min="2" max="2" width="42" customWidth="1"/>
    <col min="4" max="4" width="9.140625" customWidth="1"/>
  </cols>
  <sheetData>
    <row r="1" spans="1:1" x14ac:dyDescent="0.25">
      <c r="A1" s="2"/>
    </row>
    <row r="2" spans="1:1" ht="15.75" x14ac:dyDescent="0.25">
      <c r="A2" s="18"/>
    </row>
    <row r="3" spans="1:1" ht="15.75" x14ac:dyDescent="0.25">
      <c r="A3" s="18"/>
    </row>
    <row r="4" spans="1:1" x14ac:dyDescent="0.25">
      <c r="A4" s="2"/>
    </row>
    <row r="5" spans="1:1" ht="15.75" x14ac:dyDescent="0.25">
      <c r="A5" s="3" t="s">
        <v>99</v>
      </c>
    </row>
    <row r="6" spans="1:1" ht="15.75" x14ac:dyDescent="0.25">
      <c r="A6" s="3" t="s">
        <v>100</v>
      </c>
    </row>
    <row r="7" spans="1:1" ht="15.75" x14ac:dyDescent="0.25">
      <c r="A7" s="4" t="s">
        <v>249</v>
      </c>
    </row>
    <row r="8" spans="1:1" ht="15.75" x14ac:dyDescent="0.25">
      <c r="A8" s="3" t="s">
        <v>251</v>
      </c>
    </row>
    <row r="9" spans="1:1" ht="15.75" x14ac:dyDescent="0.25">
      <c r="A9" s="3" t="s">
        <v>250</v>
      </c>
    </row>
    <row r="10" spans="1:1" ht="15.75" x14ac:dyDescent="0.25">
      <c r="A10" s="3"/>
    </row>
    <row r="11" spans="1:1" ht="15.75" x14ac:dyDescent="0.25">
      <c r="A11" s="3" t="s">
        <v>101</v>
      </c>
    </row>
    <row r="12" spans="1:1" ht="15.75" x14ac:dyDescent="0.25">
      <c r="A12" s="3"/>
    </row>
    <row r="13" spans="1:1" ht="15.75" x14ac:dyDescent="0.25">
      <c r="A13" s="5" t="s">
        <v>102</v>
      </c>
    </row>
    <row r="14" spans="1:1" ht="15.75" x14ac:dyDescent="0.25">
      <c r="A14" s="6"/>
    </row>
    <row r="15" spans="1:1" ht="15.75" x14ac:dyDescent="0.25">
      <c r="A15" s="5" t="s">
        <v>166</v>
      </c>
    </row>
    <row r="16" spans="1:1" ht="15.75" x14ac:dyDescent="0.25">
      <c r="A16" s="6"/>
    </row>
    <row r="17" spans="1:3" ht="15.75" x14ac:dyDescent="0.25">
      <c r="A17" s="6"/>
    </row>
    <row r="18" spans="1:3" ht="15.75" x14ac:dyDescent="0.25">
      <c r="A18" s="7" t="s">
        <v>249</v>
      </c>
    </row>
    <row r="19" spans="1:3" ht="15.75" x14ac:dyDescent="0.25">
      <c r="A19" s="7"/>
    </row>
    <row r="20" spans="1:3" ht="15.75" x14ac:dyDescent="0.25">
      <c r="A20" s="6" t="s">
        <v>103</v>
      </c>
    </row>
    <row r="21" spans="1:3" ht="15.75" x14ac:dyDescent="0.25">
      <c r="A21" s="5" t="s">
        <v>155</v>
      </c>
    </row>
    <row r="22" spans="1:3" ht="15.75" x14ac:dyDescent="0.25">
      <c r="A22" s="6" t="s">
        <v>104</v>
      </c>
    </row>
    <row r="23" spans="1:3" ht="15.75" x14ac:dyDescent="0.25">
      <c r="A23" s="8"/>
    </row>
    <row r="24" spans="1:3" ht="15.75" x14ac:dyDescent="0.25">
      <c r="A24" s="9" t="s">
        <v>129</v>
      </c>
    </row>
    <row r="25" spans="1:3" ht="15.75" x14ac:dyDescent="0.25">
      <c r="A25" s="9" t="s">
        <v>152</v>
      </c>
      <c r="B25" s="10"/>
      <c r="C25" s="10"/>
    </row>
    <row r="26" spans="1:3" ht="15.75" x14ac:dyDescent="0.25">
      <c r="A26" s="9" t="s">
        <v>171</v>
      </c>
      <c r="B26" s="10"/>
      <c r="C26" s="10"/>
    </row>
    <row r="27" spans="1:3" ht="15.75" x14ac:dyDescent="0.25">
      <c r="A27" s="9" t="s">
        <v>167</v>
      </c>
    </row>
    <row r="28" spans="1:3" ht="15.75" x14ac:dyDescent="0.25">
      <c r="A28" s="11"/>
    </row>
    <row r="29" spans="1:3" ht="15.75" x14ac:dyDescent="0.25">
      <c r="A29" s="9" t="s">
        <v>105</v>
      </c>
    </row>
    <row r="30" spans="1:3" ht="15.75" x14ac:dyDescent="0.25">
      <c r="A30" s="12" t="s">
        <v>106</v>
      </c>
    </row>
    <row r="31" spans="1:3" x14ac:dyDescent="0.25">
      <c r="A31" s="1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D19" sqref="D19"/>
    </sheetView>
  </sheetViews>
  <sheetFormatPr defaultRowHeight="15" x14ac:dyDescent="0.25"/>
  <cols>
    <col min="2" max="2" width="20.28515625" customWidth="1"/>
    <col min="3" max="4" width="11.7109375" customWidth="1"/>
    <col min="5" max="5" width="12.7109375" customWidth="1"/>
    <col min="6" max="7" width="12.140625" customWidth="1"/>
    <col min="8" max="8" width="10.5703125" customWidth="1"/>
    <col min="258" max="258" width="20.28515625" customWidth="1"/>
    <col min="259" max="260" width="11.7109375" customWidth="1"/>
    <col min="261" max="261" width="12.7109375" customWidth="1"/>
    <col min="262" max="263" width="12.140625" customWidth="1"/>
    <col min="264" max="264" width="10.5703125" customWidth="1"/>
    <col min="514" max="514" width="20.28515625" customWidth="1"/>
    <col min="515" max="516" width="11.7109375" customWidth="1"/>
    <col min="517" max="517" width="12.7109375" customWidth="1"/>
    <col min="518" max="519" width="12.140625" customWidth="1"/>
    <col min="520" max="520" width="10.5703125" customWidth="1"/>
    <col min="770" max="770" width="20.28515625" customWidth="1"/>
    <col min="771" max="772" width="11.7109375" customWidth="1"/>
    <col min="773" max="773" width="12.7109375" customWidth="1"/>
    <col min="774" max="775" width="12.140625" customWidth="1"/>
    <col min="776" max="776" width="10.5703125" customWidth="1"/>
    <col min="1026" max="1026" width="20.28515625" customWidth="1"/>
    <col min="1027" max="1028" width="11.7109375" customWidth="1"/>
    <col min="1029" max="1029" width="12.7109375" customWidth="1"/>
    <col min="1030" max="1031" width="12.140625" customWidth="1"/>
    <col min="1032" max="1032" width="10.5703125" customWidth="1"/>
    <col min="1282" max="1282" width="20.28515625" customWidth="1"/>
    <col min="1283" max="1284" width="11.7109375" customWidth="1"/>
    <col min="1285" max="1285" width="12.7109375" customWidth="1"/>
    <col min="1286" max="1287" width="12.140625" customWidth="1"/>
    <col min="1288" max="1288" width="10.5703125" customWidth="1"/>
    <col min="1538" max="1538" width="20.28515625" customWidth="1"/>
    <col min="1539" max="1540" width="11.7109375" customWidth="1"/>
    <col min="1541" max="1541" width="12.7109375" customWidth="1"/>
    <col min="1542" max="1543" width="12.140625" customWidth="1"/>
    <col min="1544" max="1544" width="10.5703125" customWidth="1"/>
    <col min="1794" max="1794" width="20.28515625" customWidth="1"/>
    <col min="1795" max="1796" width="11.7109375" customWidth="1"/>
    <col min="1797" max="1797" width="12.7109375" customWidth="1"/>
    <col min="1798" max="1799" width="12.140625" customWidth="1"/>
    <col min="1800" max="1800" width="10.5703125" customWidth="1"/>
    <col min="2050" max="2050" width="20.28515625" customWidth="1"/>
    <col min="2051" max="2052" width="11.7109375" customWidth="1"/>
    <col min="2053" max="2053" width="12.7109375" customWidth="1"/>
    <col min="2054" max="2055" width="12.140625" customWidth="1"/>
    <col min="2056" max="2056" width="10.5703125" customWidth="1"/>
    <col min="2306" max="2306" width="20.28515625" customWidth="1"/>
    <col min="2307" max="2308" width="11.7109375" customWidth="1"/>
    <col min="2309" max="2309" width="12.7109375" customWidth="1"/>
    <col min="2310" max="2311" width="12.140625" customWidth="1"/>
    <col min="2312" max="2312" width="10.5703125" customWidth="1"/>
    <col min="2562" max="2562" width="20.28515625" customWidth="1"/>
    <col min="2563" max="2564" width="11.7109375" customWidth="1"/>
    <col min="2565" max="2565" width="12.7109375" customWidth="1"/>
    <col min="2566" max="2567" width="12.140625" customWidth="1"/>
    <col min="2568" max="2568" width="10.5703125" customWidth="1"/>
    <col min="2818" max="2818" width="20.28515625" customWidth="1"/>
    <col min="2819" max="2820" width="11.7109375" customWidth="1"/>
    <col min="2821" max="2821" width="12.7109375" customWidth="1"/>
    <col min="2822" max="2823" width="12.140625" customWidth="1"/>
    <col min="2824" max="2824" width="10.5703125" customWidth="1"/>
    <col min="3074" max="3074" width="20.28515625" customWidth="1"/>
    <col min="3075" max="3076" width="11.7109375" customWidth="1"/>
    <col min="3077" max="3077" width="12.7109375" customWidth="1"/>
    <col min="3078" max="3079" width="12.140625" customWidth="1"/>
    <col min="3080" max="3080" width="10.5703125" customWidth="1"/>
    <col min="3330" max="3330" width="20.28515625" customWidth="1"/>
    <col min="3331" max="3332" width="11.7109375" customWidth="1"/>
    <col min="3333" max="3333" width="12.7109375" customWidth="1"/>
    <col min="3334" max="3335" width="12.140625" customWidth="1"/>
    <col min="3336" max="3336" width="10.5703125" customWidth="1"/>
    <col min="3586" max="3586" width="20.28515625" customWidth="1"/>
    <col min="3587" max="3588" width="11.7109375" customWidth="1"/>
    <col min="3589" max="3589" width="12.7109375" customWidth="1"/>
    <col min="3590" max="3591" width="12.140625" customWidth="1"/>
    <col min="3592" max="3592" width="10.5703125" customWidth="1"/>
    <col min="3842" max="3842" width="20.28515625" customWidth="1"/>
    <col min="3843" max="3844" width="11.7109375" customWidth="1"/>
    <col min="3845" max="3845" width="12.7109375" customWidth="1"/>
    <col min="3846" max="3847" width="12.140625" customWidth="1"/>
    <col min="3848" max="3848" width="10.5703125" customWidth="1"/>
    <col min="4098" max="4098" width="20.28515625" customWidth="1"/>
    <col min="4099" max="4100" width="11.7109375" customWidth="1"/>
    <col min="4101" max="4101" width="12.7109375" customWidth="1"/>
    <col min="4102" max="4103" width="12.140625" customWidth="1"/>
    <col min="4104" max="4104" width="10.5703125" customWidth="1"/>
    <col min="4354" max="4354" width="20.28515625" customWidth="1"/>
    <col min="4355" max="4356" width="11.7109375" customWidth="1"/>
    <col min="4357" max="4357" width="12.7109375" customWidth="1"/>
    <col min="4358" max="4359" width="12.140625" customWidth="1"/>
    <col min="4360" max="4360" width="10.5703125" customWidth="1"/>
    <col min="4610" max="4610" width="20.28515625" customWidth="1"/>
    <col min="4611" max="4612" width="11.7109375" customWidth="1"/>
    <col min="4613" max="4613" width="12.7109375" customWidth="1"/>
    <col min="4614" max="4615" width="12.140625" customWidth="1"/>
    <col min="4616" max="4616" width="10.5703125" customWidth="1"/>
    <col min="4866" max="4866" width="20.28515625" customWidth="1"/>
    <col min="4867" max="4868" width="11.7109375" customWidth="1"/>
    <col min="4869" max="4869" width="12.7109375" customWidth="1"/>
    <col min="4870" max="4871" width="12.140625" customWidth="1"/>
    <col min="4872" max="4872" width="10.5703125" customWidth="1"/>
    <col min="5122" max="5122" width="20.28515625" customWidth="1"/>
    <col min="5123" max="5124" width="11.7109375" customWidth="1"/>
    <col min="5125" max="5125" width="12.7109375" customWidth="1"/>
    <col min="5126" max="5127" width="12.140625" customWidth="1"/>
    <col min="5128" max="5128" width="10.5703125" customWidth="1"/>
    <col min="5378" max="5378" width="20.28515625" customWidth="1"/>
    <col min="5379" max="5380" width="11.7109375" customWidth="1"/>
    <col min="5381" max="5381" width="12.7109375" customWidth="1"/>
    <col min="5382" max="5383" width="12.140625" customWidth="1"/>
    <col min="5384" max="5384" width="10.5703125" customWidth="1"/>
    <col min="5634" max="5634" width="20.28515625" customWidth="1"/>
    <col min="5635" max="5636" width="11.7109375" customWidth="1"/>
    <col min="5637" max="5637" width="12.7109375" customWidth="1"/>
    <col min="5638" max="5639" width="12.140625" customWidth="1"/>
    <col min="5640" max="5640" width="10.5703125" customWidth="1"/>
    <col min="5890" max="5890" width="20.28515625" customWidth="1"/>
    <col min="5891" max="5892" width="11.7109375" customWidth="1"/>
    <col min="5893" max="5893" width="12.7109375" customWidth="1"/>
    <col min="5894" max="5895" width="12.140625" customWidth="1"/>
    <col min="5896" max="5896" width="10.5703125" customWidth="1"/>
    <col min="6146" max="6146" width="20.28515625" customWidth="1"/>
    <col min="6147" max="6148" width="11.7109375" customWidth="1"/>
    <col min="6149" max="6149" width="12.7109375" customWidth="1"/>
    <col min="6150" max="6151" width="12.140625" customWidth="1"/>
    <col min="6152" max="6152" width="10.5703125" customWidth="1"/>
    <col min="6402" max="6402" width="20.28515625" customWidth="1"/>
    <col min="6403" max="6404" width="11.7109375" customWidth="1"/>
    <col min="6405" max="6405" width="12.7109375" customWidth="1"/>
    <col min="6406" max="6407" width="12.140625" customWidth="1"/>
    <col min="6408" max="6408" width="10.5703125" customWidth="1"/>
    <col min="6658" max="6658" width="20.28515625" customWidth="1"/>
    <col min="6659" max="6660" width="11.7109375" customWidth="1"/>
    <col min="6661" max="6661" width="12.7109375" customWidth="1"/>
    <col min="6662" max="6663" width="12.140625" customWidth="1"/>
    <col min="6664" max="6664" width="10.5703125" customWidth="1"/>
    <col min="6914" max="6914" width="20.28515625" customWidth="1"/>
    <col min="6915" max="6916" width="11.7109375" customWidth="1"/>
    <col min="6917" max="6917" width="12.7109375" customWidth="1"/>
    <col min="6918" max="6919" width="12.140625" customWidth="1"/>
    <col min="6920" max="6920" width="10.5703125" customWidth="1"/>
    <col min="7170" max="7170" width="20.28515625" customWidth="1"/>
    <col min="7171" max="7172" width="11.7109375" customWidth="1"/>
    <col min="7173" max="7173" width="12.7109375" customWidth="1"/>
    <col min="7174" max="7175" width="12.140625" customWidth="1"/>
    <col min="7176" max="7176" width="10.5703125" customWidth="1"/>
    <col min="7426" max="7426" width="20.28515625" customWidth="1"/>
    <col min="7427" max="7428" width="11.7109375" customWidth="1"/>
    <col min="7429" max="7429" width="12.7109375" customWidth="1"/>
    <col min="7430" max="7431" width="12.140625" customWidth="1"/>
    <col min="7432" max="7432" width="10.5703125" customWidth="1"/>
    <col min="7682" max="7682" width="20.28515625" customWidth="1"/>
    <col min="7683" max="7684" width="11.7109375" customWidth="1"/>
    <col min="7685" max="7685" width="12.7109375" customWidth="1"/>
    <col min="7686" max="7687" width="12.140625" customWidth="1"/>
    <col min="7688" max="7688" width="10.5703125" customWidth="1"/>
    <col min="7938" max="7938" width="20.28515625" customWidth="1"/>
    <col min="7939" max="7940" width="11.7109375" customWidth="1"/>
    <col min="7941" max="7941" width="12.7109375" customWidth="1"/>
    <col min="7942" max="7943" width="12.140625" customWidth="1"/>
    <col min="7944" max="7944" width="10.5703125" customWidth="1"/>
    <col min="8194" max="8194" width="20.28515625" customWidth="1"/>
    <col min="8195" max="8196" width="11.7109375" customWidth="1"/>
    <col min="8197" max="8197" width="12.7109375" customWidth="1"/>
    <col min="8198" max="8199" width="12.140625" customWidth="1"/>
    <col min="8200" max="8200" width="10.5703125" customWidth="1"/>
    <col min="8450" max="8450" width="20.28515625" customWidth="1"/>
    <col min="8451" max="8452" width="11.7109375" customWidth="1"/>
    <col min="8453" max="8453" width="12.7109375" customWidth="1"/>
    <col min="8454" max="8455" width="12.140625" customWidth="1"/>
    <col min="8456" max="8456" width="10.5703125" customWidth="1"/>
    <col min="8706" max="8706" width="20.28515625" customWidth="1"/>
    <col min="8707" max="8708" width="11.7109375" customWidth="1"/>
    <col min="8709" max="8709" width="12.7109375" customWidth="1"/>
    <col min="8710" max="8711" width="12.140625" customWidth="1"/>
    <col min="8712" max="8712" width="10.5703125" customWidth="1"/>
    <col min="8962" max="8962" width="20.28515625" customWidth="1"/>
    <col min="8963" max="8964" width="11.7109375" customWidth="1"/>
    <col min="8965" max="8965" width="12.7109375" customWidth="1"/>
    <col min="8966" max="8967" width="12.140625" customWidth="1"/>
    <col min="8968" max="8968" width="10.5703125" customWidth="1"/>
    <col min="9218" max="9218" width="20.28515625" customWidth="1"/>
    <col min="9219" max="9220" width="11.7109375" customWidth="1"/>
    <col min="9221" max="9221" width="12.7109375" customWidth="1"/>
    <col min="9222" max="9223" width="12.140625" customWidth="1"/>
    <col min="9224" max="9224" width="10.5703125" customWidth="1"/>
    <col min="9474" max="9474" width="20.28515625" customWidth="1"/>
    <col min="9475" max="9476" width="11.7109375" customWidth="1"/>
    <col min="9477" max="9477" width="12.7109375" customWidth="1"/>
    <col min="9478" max="9479" width="12.140625" customWidth="1"/>
    <col min="9480" max="9480" width="10.5703125" customWidth="1"/>
    <col min="9730" max="9730" width="20.28515625" customWidth="1"/>
    <col min="9731" max="9732" width="11.7109375" customWidth="1"/>
    <col min="9733" max="9733" width="12.7109375" customWidth="1"/>
    <col min="9734" max="9735" width="12.140625" customWidth="1"/>
    <col min="9736" max="9736" width="10.5703125" customWidth="1"/>
    <col min="9986" max="9986" width="20.28515625" customWidth="1"/>
    <col min="9987" max="9988" width="11.7109375" customWidth="1"/>
    <col min="9989" max="9989" width="12.7109375" customWidth="1"/>
    <col min="9990" max="9991" width="12.140625" customWidth="1"/>
    <col min="9992" max="9992" width="10.5703125" customWidth="1"/>
    <col min="10242" max="10242" width="20.28515625" customWidth="1"/>
    <col min="10243" max="10244" width="11.7109375" customWidth="1"/>
    <col min="10245" max="10245" width="12.7109375" customWidth="1"/>
    <col min="10246" max="10247" width="12.140625" customWidth="1"/>
    <col min="10248" max="10248" width="10.5703125" customWidth="1"/>
    <col min="10498" max="10498" width="20.28515625" customWidth="1"/>
    <col min="10499" max="10500" width="11.7109375" customWidth="1"/>
    <col min="10501" max="10501" width="12.7109375" customWidth="1"/>
    <col min="10502" max="10503" width="12.140625" customWidth="1"/>
    <col min="10504" max="10504" width="10.5703125" customWidth="1"/>
    <col min="10754" max="10754" width="20.28515625" customWidth="1"/>
    <col min="10755" max="10756" width="11.7109375" customWidth="1"/>
    <col min="10757" max="10757" width="12.7109375" customWidth="1"/>
    <col min="10758" max="10759" width="12.140625" customWidth="1"/>
    <col min="10760" max="10760" width="10.5703125" customWidth="1"/>
    <col min="11010" max="11010" width="20.28515625" customWidth="1"/>
    <col min="11011" max="11012" width="11.7109375" customWidth="1"/>
    <col min="11013" max="11013" width="12.7109375" customWidth="1"/>
    <col min="11014" max="11015" width="12.140625" customWidth="1"/>
    <col min="11016" max="11016" width="10.5703125" customWidth="1"/>
    <col min="11266" max="11266" width="20.28515625" customWidth="1"/>
    <col min="11267" max="11268" width="11.7109375" customWidth="1"/>
    <col min="11269" max="11269" width="12.7109375" customWidth="1"/>
    <col min="11270" max="11271" width="12.140625" customWidth="1"/>
    <col min="11272" max="11272" width="10.5703125" customWidth="1"/>
    <col min="11522" max="11522" width="20.28515625" customWidth="1"/>
    <col min="11523" max="11524" width="11.7109375" customWidth="1"/>
    <col min="11525" max="11525" width="12.7109375" customWidth="1"/>
    <col min="11526" max="11527" width="12.140625" customWidth="1"/>
    <col min="11528" max="11528" width="10.5703125" customWidth="1"/>
    <col min="11778" max="11778" width="20.28515625" customWidth="1"/>
    <col min="11779" max="11780" width="11.7109375" customWidth="1"/>
    <col min="11781" max="11781" width="12.7109375" customWidth="1"/>
    <col min="11782" max="11783" width="12.140625" customWidth="1"/>
    <col min="11784" max="11784" width="10.5703125" customWidth="1"/>
    <col min="12034" max="12034" width="20.28515625" customWidth="1"/>
    <col min="12035" max="12036" width="11.7109375" customWidth="1"/>
    <col min="12037" max="12037" width="12.7109375" customWidth="1"/>
    <col min="12038" max="12039" width="12.140625" customWidth="1"/>
    <col min="12040" max="12040" width="10.5703125" customWidth="1"/>
    <col min="12290" max="12290" width="20.28515625" customWidth="1"/>
    <col min="12291" max="12292" width="11.7109375" customWidth="1"/>
    <col min="12293" max="12293" width="12.7109375" customWidth="1"/>
    <col min="12294" max="12295" width="12.140625" customWidth="1"/>
    <col min="12296" max="12296" width="10.5703125" customWidth="1"/>
    <col min="12546" max="12546" width="20.28515625" customWidth="1"/>
    <col min="12547" max="12548" width="11.7109375" customWidth="1"/>
    <col min="12549" max="12549" width="12.7109375" customWidth="1"/>
    <col min="12550" max="12551" width="12.140625" customWidth="1"/>
    <col min="12552" max="12552" width="10.5703125" customWidth="1"/>
    <col min="12802" max="12802" width="20.28515625" customWidth="1"/>
    <col min="12803" max="12804" width="11.7109375" customWidth="1"/>
    <col min="12805" max="12805" width="12.7109375" customWidth="1"/>
    <col min="12806" max="12807" width="12.140625" customWidth="1"/>
    <col min="12808" max="12808" width="10.5703125" customWidth="1"/>
    <col min="13058" max="13058" width="20.28515625" customWidth="1"/>
    <col min="13059" max="13060" width="11.7109375" customWidth="1"/>
    <col min="13061" max="13061" width="12.7109375" customWidth="1"/>
    <col min="13062" max="13063" width="12.140625" customWidth="1"/>
    <col min="13064" max="13064" width="10.5703125" customWidth="1"/>
    <col min="13314" max="13314" width="20.28515625" customWidth="1"/>
    <col min="13315" max="13316" width="11.7109375" customWidth="1"/>
    <col min="13317" max="13317" width="12.7109375" customWidth="1"/>
    <col min="13318" max="13319" width="12.140625" customWidth="1"/>
    <col min="13320" max="13320" width="10.5703125" customWidth="1"/>
    <col min="13570" max="13570" width="20.28515625" customWidth="1"/>
    <col min="13571" max="13572" width="11.7109375" customWidth="1"/>
    <col min="13573" max="13573" width="12.7109375" customWidth="1"/>
    <col min="13574" max="13575" width="12.140625" customWidth="1"/>
    <col min="13576" max="13576" width="10.5703125" customWidth="1"/>
    <col min="13826" max="13826" width="20.28515625" customWidth="1"/>
    <col min="13827" max="13828" width="11.7109375" customWidth="1"/>
    <col min="13829" max="13829" width="12.7109375" customWidth="1"/>
    <col min="13830" max="13831" width="12.140625" customWidth="1"/>
    <col min="13832" max="13832" width="10.5703125" customWidth="1"/>
    <col min="14082" max="14082" width="20.28515625" customWidth="1"/>
    <col min="14083" max="14084" width="11.7109375" customWidth="1"/>
    <col min="14085" max="14085" width="12.7109375" customWidth="1"/>
    <col min="14086" max="14087" width="12.140625" customWidth="1"/>
    <col min="14088" max="14088" width="10.5703125" customWidth="1"/>
    <col min="14338" max="14338" width="20.28515625" customWidth="1"/>
    <col min="14339" max="14340" width="11.7109375" customWidth="1"/>
    <col min="14341" max="14341" width="12.7109375" customWidth="1"/>
    <col min="14342" max="14343" width="12.140625" customWidth="1"/>
    <col min="14344" max="14344" width="10.5703125" customWidth="1"/>
    <col min="14594" max="14594" width="20.28515625" customWidth="1"/>
    <col min="14595" max="14596" width="11.7109375" customWidth="1"/>
    <col min="14597" max="14597" width="12.7109375" customWidth="1"/>
    <col min="14598" max="14599" width="12.140625" customWidth="1"/>
    <col min="14600" max="14600" width="10.5703125" customWidth="1"/>
    <col min="14850" max="14850" width="20.28515625" customWidth="1"/>
    <col min="14851" max="14852" width="11.7109375" customWidth="1"/>
    <col min="14853" max="14853" width="12.7109375" customWidth="1"/>
    <col min="14854" max="14855" width="12.140625" customWidth="1"/>
    <col min="14856" max="14856" width="10.5703125" customWidth="1"/>
    <col min="15106" max="15106" width="20.28515625" customWidth="1"/>
    <col min="15107" max="15108" width="11.7109375" customWidth="1"/>
    <col min="15109" max="15109" width="12.7109375" customWidth="1"/>
    <col min="15110" max="15111" width="12.140625" customWidth="1"/>
    <col min="15112" max="15112" width="10.5703125" customWidth="1"/>
    <col min="15362" max="15362" width="20.28515625" customWidth="1"/>
    <col min="15363" max="15364" width="11.7109375" customWidth="1"/>
    <col min="15365" max="15365" width="12.7109375" customWidth="1"/>
    <col min="15366" max="15367" width="12.140625" customWidth="1"/>
    <col min="15368" max="15368" width="10.5703125" customWidth="1"/>
    <col min="15618" max="15618" width="20.28515625" customWidth="1"/>
    <col min="15619" max="15620" width="11.7109375" customWidth="1"/>
    <col min="15621" max="15621" width="12.7109375" customWidth="1"/>
    <col min="15622" max="15623" width="12.140625" customWidth="1"/>
    <col min="15624" max="15624" width="10.5703125" customWidth="1"/>
    <col min="15874" max="15874" width="20.28515625" customWidth="1"/>
    <col min="15875" max="15876" width="11.7109375" customWidth="1"/>
    <col min="15877" max="15877" width="12.7109375" customWidth="1"/>
    <col min="15878" max="15879" width="12.140625" customWidth="1"/>
    <col min="15880" max="15880" width="10.5703125" customWidth="1"/>
    <col min="16130" max="16130" width="20.28515625" customWidth="1"/>
    <col min="16131" max="16132" width="11.7109375" customWidth="1"/>
    <col min="16133" max="16133" width="12.7109375" customWidth="1"/>
    <col min="16134" max="16135" width="12.140625" customWidth="1"/>
    <col min="16136" max="16136" width="10.5703125" customWidth="1"/>
  </cols>
  <sheetData>
    <row r="1" spans="1:9" x14ac:dyDescent="0.25">
      <c r="B1" s="75" t="s">
        <v>172</v>
      </c>
      <c r="C1" s="75"/>
    </row>
    <row r="3" spans="1:9" ht="24" customHeight="1" x14ac:dyDescent="0.25">
      <c r="A3" s="116" t="s">
        <v>107</v>
      </c>
      <c r="B3" s="116" t="s">
        <v>173</v>
      </c>
      <c r="C3" s="116" t="s">
        <v>108</v>
      </c>
      <c r="D3" s="116" t="s">
        <v>109</v>
      </c>
      <c r="E3" s="116"/>
      <c r="F3" s="116" t="s">
        <v>110</v>
      </c>
      <c r="G3" s="116" t="s">
        <v>89</v>
      </c>
      <c r="H3" s="116" t="s">
        <v>111</v>
      </c>
      <c r="I3" s="116" t="s">
        <v>84</v>
      </c>
    </row>
    <row r="4" spans="1:9" ht="41.25" customHeight="1" x14ac:dyDescent="0.25">
      <c r="A4" s="116"/>
      <c r="B4" s="116"/>
      <c r="C4" s="116"/>
      <c r="D4" s="116" t="s">
        <v>112</v>
      </c>
      <c r="E4" s="24" t="s">
        <v>113</v>
      </c>
      <c r="F4" s="116"/>
      <c r="G4" s="116"/>
      <c r="H4" s="116"/>
      <c r="I4" s="116"/>
    </row>
    <row r="5" spans="1:9" hidden="1" x14ac:dyDescent="0.25">
      <c r="A5" s="116"/>
      <c r="B5" s="116"/>
      <c r="C5" s="116"/>
      <c r="D5" s="116"/>
      <c r="E5" s="76" t="s">
        <v>174</v>
      </c>
      <c r="F5" s="116"/>
      <c r="G5" s="116"/>
      <c r="H5" s="116"/>
      <c r="I5" s="116"/>
    </row>
    <row r="6" spans="1:9" ht="18.75" x14ac:dyDescent="0.3">
      <c r="A6" s="77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G6" s="78">
        <v>7</v>
      </c>
      <c r="H6" s="78">
        <v>8</v>
      </c>
      <c r="I6" s="78">
        <v>9</v>
      </c>
    </row>
    <row r="7" spans="1:9" ht="18.75" x14ac:dyDescent="0.25">
      <c r="A7" s="79" t="s">
        <v>175</v>
      </c>
      <c r="B7" s="80">
        <v>40</v>
      </c>
      <c r="C7" s="80"/>
      <c r="D7" s="80"/>
      <c r="E7" s="80"/>
      <c r="F7" s="80">
        <v>4</v>
      </c>
      <c r="G7" s="80"/>
      <c r="H7" s="80">
        <v>8</v>
      </c>
      <c r="I7" s="80">
        <f>SUM(B7:H7)</f>
        <v>52</v>
      </c>
    </row>
    <row r="8" spans="1:9" ht="18.75" x14ac:dyDescent="0.25">
      <c r="A8" s="79" t="s">
        <v>176</v>
      </c>
      <c r="B8" s="80">
        <v>40</v>
      </c>
      <c r="C8" s="80"/>
      <c r="D8" s="80"/>
      <c r="E8" s="80"/>
      <c r="F8" s="80">
        <v>4</v>
      </c>
      <c r="G8" s="80"/>
      <c r="H8" s="80">
        <v>8</v>
      </c>
      <c r="I8" s="80">
        <f>SUM(B8:H8)</f>
        <v>52</v>
      </c>
    </row>
    <row r="9" spans="1:9" ht="18.75" x14ac:dyDescent="0.25">
      <c r="A9" s="79" t="s">
        <v>177</v>
      </c>
      <c r="B9" s="80">
        <v>39</v>
      </c>
      <c r="C9" s="80"/>
      <c r="D9" s="80"/>
      <c r="E9" s="80"/>
      <c r="F9" s="80">
        <v>4</v>
      </c>
      <c r="G9" s="80"/>
      <c r="H9" s="80">
        <v>9</v>
      </c>
      <c r="I9" s="80">
        <f>SUM(B9:H9)</f>
        <v>52</v>
      </c>
    </row>
    <row r="10" spans="1:9" ht="18.75" x14ac:dyDescent="0.25">
      <c r="A10" s="79" t="s">
        <v>178</v>
      </c>
      <c r="B10" s="80">
        <v>25</v>
      </c>
      <c r="C10" s="80"/>
      <c r="D10" s="80"/>
      <c r="E10" s="80">
        <v>4</v>
      </c>
      <c r="F10" s="80">
        <v>6</v>
      </c>
      <c r="G10" s="80">
        <v>6</v>
      </c>
      <c r="H10" s="80">
        <v>2</v>
      </c>
      <c r="I10" s="80">
        <f>SUM(B10:H10)</f>
        <v>43</v>
      </c>
    </row>
    <row r="11" spans="1:9" ht="18.75" x14ac:dyDescent="0.25">
      <c r="A11" s="77" t="s">
        <v>84</v>
      </c>
      <c r="B11" s="80">
        <f t="shared" ref="B11:I11" si="0">SUM(B7:B10)</f>
        <v>144</v>
      </c>
      <c r="C11" s="80">
        <f t="shared" si="0"/>
        <v>0</v>
      </c>
      <c r="D11" s="80">
        <f t="shared" si="0"/>
        <v>0</v>
      </c>
      <c r="E11" s="80">
        <f t="shared" si="0"/>
        <v>4</v>
      </c>
      <c r="F11" s="80">
        <f t="shared" si="0"/>
        <v>18</v>
      </c>
      <c r="G11" s="80">
        <f t="shared" si="0"/>
        <v>6</v>
      </c>
      <c r="H11" s="80">
        <f t="shared" si="0"/>
        <v>27</v>
      </c>
      <c r="I11" s="80">
        <f t="shared" si="0"/>
        <v>199</v>
      </c>
    </row>
  </sheetData>
  <mergeCells count="9">
    <mergeCell ref="H3:H5"/>
    <mergeCell ref="I3:I5"/>
    <mergeCell ref="D4:D5"/>
    <mergeCell ref="A3:A5"/>
    <mergeCell ref="B3:B5"/>
    <mergeCell ref="C3:C5"/>
    <mergeCell ref="D3:E3"/>
    <mergeCell ref="F3:F5"/>
    <mergeCell ref="G3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2"/>
  <sheetViews>
    <sheetView tabSelected="1" zoomScaleNormal="100" zoomScaleSheetLayoutView="100" workbookViewId="0">
      <selection activeCell="B42" sqref="B42"/>
    </sheetView>
  </sheetViews>
  <sheetFormatPr defaultRowHeight="15" x14ac:dyDescent="0.25"/>
  <cols>
    <col min="1" max="1" width="11.28515625" style="70" customWidth="1"/>
    <col min="2" max="2" width="37.140625" style="70" customWidth="1"/>
    <col min="3" max="3" width="12.140625" style="71" customWidth="1"/>
    <col min="4" max="5" width="6.7109375" style="72" customWidth="1"/>
    <col min="6" max="6" width="6.7109375" style="73" customWidth="1"/>
    <col min="7" max="7" width="6.7109375" style="72" customWidth="1"/>
    <col min="8" max="8" width="6.7109375" style="74" customWidth="1"/>
    <col min="9" max="16" width="5" style="74" customWidth="1"/>
    <col min="17" max="16384" width="9.140625" style="34"/>
  </cols>
  <sheetData>
    <row r="1" spans="1:18" s="33" customFormat="1" ht="15.75" x14ac:dyDescent="0.25">
      <c r="A1" s="27" t="s">
        <v>0</v>
      </c>
      <c r="B1" s="28"/>
      <c r="C1" s="29" t="s">
        <v>248</v>
      </c>
      <c r="D1" s="30"/>
      <c r="E1" s="30"/>
      <c r="F1" s="30"/>
      <c r="G1" s="31"/>
      <c r="H1" s="32"/>
      <c r="I1" s="32"/>
      <c r="J1" s="32"/>
      <c r="K1" s="32"/>
      <c r="L1" s="112" t="s">
        <v>146</v>
      </c>
      <c r="M1" s="32"/>
      <c r="N1" s="32"/>
      <c r="O1" s="32"/>
      <c r="P1" s="32"/>
    </row>
    <row r="2" spans="1:18" ht="15" customHeight="1" x14ac:dyDescent="0.25">
      <c r="A2" s="126" t="s">
        <v>1</v>
      </c>
      <c r="B2" s="127" t="s">
        <v>2</v>
      </c>
      <c r="C2" s="128" t="s">
        <v>156</v>
      </c>
      <c r="D2" s="136" t="s">
        <v>3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8"/>
    </row>
    <row r="3" spans="1:18" ht="16.5" customHeight="1" x14ac:dyDescent="0.25">
      <c r="A3" s="126"/>
      <c r="B3" s="127"/>
      <c r="C3" s="129"/>
      <c r="D3" s="131" t="s">
        <v>4</v>
      </c>
      <c r="E3" s="131" t="s">
        <v>5</v>
      </c>
      <c r="F3" s="139" t="s">
        <v>150</v>
      </c>
      <c r="G3" s="139"/>
      <c r="H3" s="139"/>
      <c r="I3" s="120" t="s">
        <v>168</v>
      </c>
      <c r="J3" s="120"/>
      <c r="K3" s="120" t="s">
        <v>6</v>
      </c>
      <c r="L3" s="120"/>
      <c r="M3" s="120" t="s">
        <v>7</v>
      </c>
      <c r="N3" s="120"/>
      <c r="O3" s="120" t="s">
        <v>8</v>
      </c>
      <c r="P3" s="120"/>
    </row>
    <row r="4" spans="1:18" ht="26.25" x14ac:dyDescent="0.25">
      <c r="A4" s="126"/>
      <c r="B4" s="127"/>
      <c r="C4" s="129"/>
      <c r="D4" s="131"/>
      <c r="E4" s="131"/>
      <c r="F4" s="124" t="s">
        <v>9</v>
      </c>
      <c r="G4" s="140" t="s">
        <v>16</v>
      </c>
      <c r="H4" s="141" t="s">
        <v>17</v>
      </c>
      <c r="I4" s="22" t="s">
        <v>144</v>
      </c>
      <c r="J4" s="22" t="s">
        <v>145</v>
      </c>
      <c r="K4" s="105" t="s">
        <v>10</v>
      </c>
      <c r="L4" s="105" t="s">
        <v>11</v>
      </c>
      <c r="M4" s="109" t="s">
        <v>12</v>
      </c>
      <c r="N4" s="109" t="s">
        <v>13</v>
      </c>
      <c r="O4" s="19" t="s">
        <v>14</v>
      </c>
      <c r="P4" s="19" t="s">
        <v>15</v>
      </c>
    </row>
    <row r="5" spans="1:18" ht="49.5" customHeight="1" x14ac:dyDescent="0.25">
      <c r="A5" s="126"/>
      <c r="B5" s="127"/>
      <c r="C5" s="130"/>
      <c r="D5" s="131"/>
      <c r="E5" s="131"/>
      <c r="F5" s="124"/>
      <c r="G5" s="140"/>
      <c r="H5" s="142"/>
      <c r="I5" s="23">
        <v>17</v>
      </c>
      <c r="J5" s="23">
        <v>21</v>
      </c>
      <c r="K5" s="105">
        <v>17</v>
      </c>
      <c r="L5" s="105">
        <v>23</v>
      </c>
      <c r="M5" s="109">
        <v>17</v>
      </c>
      <c r="N5" s="109">
        <v>22</v>
      </c>
      <c r="O5" s="19">
        <v>16</v>
      </c>
      <c r="P5" s="19">
        <v>18</v>
      </c>
    </row>
    <row r="6" spans="1:18" x14ac:dyDescent="0.25">
      <c r="A6" s="35">
        <v>1</v>
      </c>
      <c r="B6" s="35">
        <v>2</v>
      </c>
      <c r="C6" s="36">
        <v>3</v>
      </c>
      <c r="D6" s="37">
        <v>4</v>
      </c>
      <c r="E6" s="37">
        <v>5</v>
      </c>
      <c r="F6" s="35">
        <v>6</v>
      </c>
      <c r="G6" s="38">
        <v>7</v>
      </c>
      <c r="H6" s="35">
        <v>8</v>
      </c>
      <c r="I6" s="38">
        <v>9</v>
      </c>
      <c r="J6" s="35">
        <v>10</v>
      </c>
      <c r="K6" s="38">
        <v>11</v>
      </c>
      <c r="L6" s="35">
        <v>12</v>
      </c>
      <c r="M6" s="38">
        <v>13</v>
      </c>
      <c r="N6" s="35">
        <v>14</v>
      </c>
      <c r="O6" s="38">
        <v>15</v>
      </c>
      <c r="P6" s="35">
        <v>16</v>
      </c>
    </row>
    <row r="7" spans="1:18" s="43" customFormat="1" ht="15" customHeight="1" x14ac:dyDescent="0.25">
      <c r="A7" s="39"/>
      <c r="B7" s="39"/>
      <c r="C7" s="40"/>
      <c r="D7" s="41">
        <f>E7+F7</f>
        <v>4644</v>
      </c>
      <c r="E7" s="41">
        <f t="shared" ref="E7:P7" si="0">E8+E14+E17</f>
        <v>4004</v>
      </c>
      <c r="F7" s="42">
        <f t="shared" si="0"/>
        <v>640</v>
      </c>
      <c r="G7" s="42">
        <f t="shared" si="0"/>
        <v>342.1</v>
      </c>
      <c r="H7" s="42">
        <f t="shared" si="0"/>
        <v>6</v>
      </c>
      <c r="I7" s="42">
        <f t="shared" si="0"/>
        <v>46</v>
      </c>
      <c r="J7" s="42">
        <f t="shared" si="0"/>
        <v>114</v>
      </c>
      <c r="K7" s="42">
        <f>K8+K14+K17</f>
        <v>73</v>
      </c>
      <c r="L7" s="42">
        <f t="shared" si="0"/>
        <v>87</v>
      </c>
      <c r="M7" s="42">
        <f t="shared" si="0"/>
        <v>80</v>
      </c>
      <c r="N7" s="42">
        <f t="shared" si="0"/>
        <v>80</v>
      </c>
      <c r="O7" s="42">
        <f t="shared" si="0"/>
        <v>74</v>
      </c>
      <c r="P7" s="42">
        <f t="shared" si="0"/>
        <v>86</v>
      </c>
    </row>
    <row r="8" spans="1:18" s="48" customFormat="1" ht="28.5" customHeight="1" x14ac:dyDescent="0.25">
      <c r="A8" s="44" t="s">
        <v>19</v>
      </c>
      <c r="B8" s="45" t="s">
        <v>20</v>
      </c>
      <c r="C8" s="46"/>
      <c r="D8" s="47">
        <f t="shared" ref="D8:J8" si="1">D9+D10+D11+D12+D13</f>
        <v>832</v>
      </c>
      <c r="E8" s="47">
        <f t="shared" si="1"/>
        <v>760</v>
      </c>
      <c r="F8" s="44">
        <f t="shared" si="1"/>
        <v>72</v>
      </c>
      <c r="G8" s="47">
        <f t="shared" si="1"/>
        <v>50.5</v>
      </c>
      <c r="H8" s="44">
        <f t="shared" si="1"/>
        <v>0</v>
      </c>
      <c r="I8" s="44">
        <f t="shared" si="1"/>
        <v>6</v>
      </c>
      <c r="J8" s="44">
        <f t="shared" si="1"/>
        <v>18</v>
      </c>
      <c r="K8" s="107">
        <f>K9+K10+K11+K12+K13</f>
        <v>18</v>
      </c>
      <c r="L8" s="107">
        <f t="shared" ref="L8:P8" si="2">L9+L10+L11+L12+L13</f>
        <v>6</v>
      </c>
      <c r="M8" s="111">
        <f t="shared" si="2"/>
        <v>4</v>
      </c>
      <c r="N8" s="111">
        <f t="shared" si="2"/>
        <v>4</v>
      </c>
      <c r="O8" s="44">
        <f t="shared" si="2"/>
        <v>6</v>
      </c>
      <c r="P8" s="44">
        <f t="shared" si="2"/>
        <v>10</v>
      </c>
    </row>
    <row r="9" spans="1:18" x14ac:dyDescent="0.25">
      <c r="A9" s="49" t="s">
        <v>21</v>
      </c>
      <c r="B9" s="49" t="s">
        <v>22</v>
      </c>
      <c r="C9" s="50" t="s">
        <v>153</v>
      </c>
      <c r="D9" s="51">
        <v>77</v>
      </c>
      <c r="E9" s="51">
        <f>D9-F9</f>
        <v>67</v>
      </c>
      <c r="F9" s="25">
        <f>K9+L9+M9+N9+O9+P9+J9+I9</f>
        <v>10</v>
      </c>
      <c r="G9" s="51">
        <v>4</v>
      </c>
      <c r="H9" s="24"/>
      <c r="I9" s="24"/>
      <c r="J9" s="24"/>
      <c r="K9" s="104"/>
      <c r="L9" s="104"/>
      <c r="M9" s="108"/>
      <c r="N9" s="109"/>
      <c r="O9" s="19"/>
      <c r="P9" s="19">
        <v>10</v>
      </c>
    </row>
    <row r="10" spans="1:18" x14ac:dyDescent="0.25">
      <c r="A10" s="49" t="s">
        <v>23</v>
      </c>
      <c r="B10" s="49" t="s">
        <v>24</v>
      </c>
      <c r="C10" s="50" t="s">
        <v>25</v>
      </c>
      <c r="D10" s="51">
        <v>86</v>
      </c>
      <c r="E10" s="51">
        <f t="shared" ref="E10:E13" si="3">D10-F10</f>
        <v>75</v>
      </c>
      <c r="F10" s="25">
        <f t="shared" ref="F10:F13" si="4">K10+L10+M10+N10+O10+P10+J10+I10</f>
        <v>11</v>
      </c>
      <c r="G10" s="51">
        <f t="shared" ref="G10:G11" si="5">F10*0.58</f>
        <v>6.38</v>
      </c>
      <c r="H10" s="19"/>
      <c r="I10" s="19"/>
      <c r="J10" s="19">
        <v>11</v>
      </c>
      <c r="K10" s="105"/>
      <c r="L10" s="105"/>
      <c r="M10" s="109"/>
      <c r="N10" s="109"/>
      <c r="O10" s="19"/>
      <c r="P10" s="19"/>
    </row>
    <row r="11" spans="1:18" x14ac:dyDescent="0.25">
      <c r="A11" s="49" t="s">
        <v>26</v>
      </c>
      <c r="B11" s="49" t="s">
        <v>27</v>
      </c>
      <c r="C11" s="50" t="s">
        <v>25</v>
      </c>
      <c r="D11" s="51">
        <v>80</v>
      </c>
      <c r="E11" s="51">
        <f t="shared" si="3"/>
        <v>66</v>
      </c>
      <c r="F11" s="25">
        <f t="shared" si="4"/>
        <v>14</v>
      </c>
      <c r="G11" s="51">
        <f t="shared" si="5"/>
        <v>8.1199999999999992</v>
      </c>
      <c r="H11" s="19"/>
      <c r="I11" s="19"/>
      <c r="J11" s="19"/>
      <c r="K11" s="105">
        <v>14</v>
      </c>
      <c r="L11" s="105"/>
      <c r="M11" s="109"/>
      <c r="N11" s="109"/>
      <c r="O11" s="19"/>
      <c r="P11" s="19"/>
    </row>
    <row r="12" spans="1:18" x14ac:dyDescent="0.25">
      <c r="A12" s="49" t="s">
        <v>28</v>
      </c>
      <c r="B12" s="49" t="s">
        <v>29</v>
      </c>
      <c r="C12" s="50" t="s">
        <v>25</v>
      </c>
      <c r="D12" s="51">
        <v>265</v>
      </c>
      <c r="E12" s="51">
        <f t="shared" si="3"/>
        <v>230</v>
      </c>
      <c r="F12" s="25">
        <f t="shared" si="4"/>
        <v>35</v>
      </c>
      <c r="G12" s="51">
        <v>32</v>
      </c>
      <c r="H12" s="19"/>
      <c r="I12" s="19">
        <v>4</v>
      </c>
      <c r="J12" s="19">
        <v>7</v>
      </c>
      <c r="K12" s="105">
        <v>4</v>
      </c>
      <c r="L12" s="105">
        <v>6</v>
      </c>
      <c r="M12" s="109">
        <v>4</v>
      </c>
      <c r="N12" s="109">
        <v>4</v>
      </c>
      <c r="O12" s="19">
        <v>6</v>
      </c>
      <c r="P12" s="19"/>
    </row>
    <row r="13" spans="1:18" x14ac:dyDescent="0.25">
      <c r="A13" s="49" t="s">
        <v>30</v>
      </c>
      <c r="B13" s="49" t="s">
        <v>18</v>
      </c>
      <c r="C13" s="50" t="s">
        <v>153</v>
      </c>
      <c r="D13" s="51">
        <v>324</v>
      </c>
      <c r="E13" s="51">
        <f t="shared" si="3"/>
        <v>322</v>
      </c>
      <c r="F13" s="25">
        <f t="shared" si="4"/>
        <v>2</v>
      </c>
      <c r="G13" s="51"/>
      <c r="H13" s="19"/>
      <c r="I13" s="19">
        <v>2</v>
      </c>
      <c r="J13" s="19"/>
      <c r="K13" s="105"/>
      <c r="L13" s="105"/>
      <c r="M13" s="109"/>
      <c r="N13" s="109"/>
      <c r="O13" s="19"/>
      <c r="P13" s="19"/>
    </row>
    <row r="14" spans="1:18" ht="26.25" x14ac:dyDescent="0.25">
      <c r="A14" s="52" t="s">
        <v>31</v>
      </c>
      <c r="B14" s="52" t="s">
        <v>32</v>
      </c>
      <c r="C14" s="53"/>
      <c r="D14" s="54">
        <f>E14+F14</f>
        <v>186</v>
      </c>
      <c r="E14" s="54">
        <f>E15+E16</f>
        <v>142</v>
      </c>
      <c r="F14" s="25">
        <f>F15+F16</f>
        <v>44</v>
      </c>
      <c r="G14" s="54">
        <f>G15+G16</f>
        <v>32</v>
      </c>
      <c r="H14" s="24">
        <f t="shared" ref="H14:P14" si="6">H15+H16</f>
        <v>0</v>
      </c>
      <c r="I14" s="24">
        <f t="shared" si="6"/>
        <v>12</v>
      </c>
      <c r="J14" s="24">
        <f t="shared" si="6"/>
        <v>32</v>
      </c>
      <c r="K14" s="104">
        <f t="shared" si="6"/>
        <v>0</v>
      </c>
      <c r="L14" s="104">
        <f t="shared" si="6"/>
        <v>0</v>
      </c>
      <c r="M14" s="108">
        <f t="shared" si="6"/>
        <v>0</v>
      </c>
      <c r="N14" s="108">
        <f t="shared" si="6"/>
        <v>0</v>
      </c>
      <c r="O14" s="24">
        <f t="shared" si="6"/>
        <v>0</v>
      </c>
      <c r="P14" s="24">
        <f t="shared" si="6"/>
        <v>0</v>
      </c>
    </row>
    <row r="15" spans="1:18" x14ac:dyDescent="0.25">
      <c r="A15" s="49" t="s">
        <v>33</v>
      </c>
      <c r="B15" s="49" t="s">
        <v>34</v>
      </c>
      <c r="C15" s="50" t="s">
        <v>25</v>
      </c>
      <c r="D15" s="51">
        <v>93</v>
      </c>
      <c r="E15" s="51">
        <f>D15-F15</f>
        <v>71</v>
      </c>
      <c r="F15" s="25">
        <f>K15+L15+M15+N15+O15+P15+J15+I15</f>
        <v>22</v>
      </c>
      <c r="G15" s="51">
        <v>12</v>
      </c>
      <c r="H15" s="24"/>
      <c r="I15" s="19">
        <v>6</v>
      </c>
      <c r="J15" s="115">
        <v>16</v>
      </c>
      <c r="K15" s="105"/>
      <c r="L15" s="105"/>
      <c r="M15" s="108"/>
      <c r="N15" s="109"/>
      <c r="O15" s="19"/>
      <c r="P15" s="19"/>
      <c r="R15" s="34" t="s">
        <v>252</v>
      </c>
    </row>
    <row r="16" spans="1:18" s="57" customFormat="1" ht="38.25" x14ac:dyDescent="0.2">
      <c r="A16" s="55" t="s">
        <v>35</v>
      </c>
      <c r="B16" s="55" t="s">
        <v>253</v>
      </c>
      <c r="C16" s="50" t="s">
        <v>25</v>
      </c>
      <c r="D16" s="56">
        <v>93</v>
      </c>
      <c r="E16" s="56">
        <f>D16-F16</f>
        <v>71</v>
      </c>
      <c r="F16" s="25">
        <f>K16+L16+M16+N16+O16+P16+J16+I16</f>
        <v>22</v>
      </c>
      <c r="G16" s="56">
        <v>20</v>
      </c>
      <c r="H16" s="25"/>
      <c r="I16" s="19">
        <v>6</v>
      </c>
      <c r="J16" s="19">
        <v>16</v>
      </c>
      <c r="K16" s="105"/>
      <c r="L16" s="20"/>
      <c r="M16" s="110"/>
      <c r="N16" s="110"/>
      <c r="O16" s="20"/>
      <c r="P16" s="20"/>
      <c r="R16" s="57" t="s">
        <v>252</v>
      </c>
    </row>
    <row r="17" spans="1:18" x14ac:dyDescent="0.25">
      <c r="A17" s="52" t="s">
        <v>36</v>
      </c>
      <c r="B17" s="52" t="s">
        <v>37</v>
      </c>
      <c r="C17" s="53"/>
      <c r="D17" s="58">
        <f>E17+F17</f>
        <v>3626</v>
      </c>
      <c r="E17" s="58">
        <f t="shared" ref="E17" si="7">E18+E27</f>
        <v>3102</v>
      </c>
      <c r="F17" s="58">
        <f>F18+F27</f>
        <v>524</v>
      </c>
      <c r="G17" s="58">
        <f>G18+G27</f>
        <v>259.60000000000002</v>
      </c>
      <c r="H17" s="54">
        <v>6</v>
      </c>
      <c r="I17" s="54">
        <f t="shared" ref="I17:J17" si="8">I18+I27</f>
        <v>28</v>
      </c>
      <c r="J17" s="54">
        <f t="shared" si="8"/>
        <v>64</v>
      </c>
      <c r="K17" s="54">
        <f>K18+K27</f>
        <v>55</v>
      </c>
      <c r="L17" s="54">
        <f t="shared" ref="L17:P17" si="9">L18+L27</f>
        <v>81</v>
      </c>
      <c r="M17" s="54">
        <f t="shared" si="9"/>
        <v>76</v>
      </c>
      <c r="N17" s="54">
        <f t="shared" si="9"/>
        <v>76</v>
      </c>
      <c r="O17" s="54">
        <f t="shared" si="9"/>
        <v>68</v>
      </c>
      <c r="P17" s="54">
        <f t="shared" si="9"/>
        <v>76</v>
      </c>
    </row>
    <row r="18" spans="1:18" s="57" customFormat="1" x14ac:dyDescent="0.25">
      <c r="A18" s="59" t="s">
        <v>38</v>
      </c>
      <c r="B18" s="59" t="s">
        <v>39</v>
      </c>
      <c r="C18" s="53"/>
      <c r="D18" s="25">
        <f>E18+F18</f>
        <v>831</v>
      </c>
      <c r="E18" s="25">
        <f t="shared" ref="E18" si="10">E19+E20+E21+E22+E23+E24+E25+E26</f>
        <v>731</v>
      </c>
      <c r="F18" s="25">
        <f>F19+F20+F21+F22+F23+F24+F25+F26</f>
        <v>100</v>
      </c>
      <c r="G18" s="25">
        <f>G19+G20+G21+G22+G23+G24+G25+G26</f>
        <v>48</v>
      </c>
      <c r="H18" s="25" t="s">
        <v>160</v>
      </c>
      <c r="I18" s="25">
        <f t="shared" ref="I18:J18" si="11">I19+I20+I21+I22+I23+I24+I25+I26</f>
        <v>4</v>
      </c>
      <c r="J18" s="25">
        <f t="shared" si="11"/>
        <v>10</v>
      </c>
      <c r="K18" s="106">
        <f>K19+K20+K21+K22+K23+K24+K25+K26</f>
        <v>0</v>
      </c>
      <c r="L18" s="106">
        <f t="shared" ref="L18:P18" si="12">L19+L20+L21+L22+L23+L24+L25+L26</f>
        <v>0</v>
      </c>
      <c r="M18" s="110">
        <f t="shared" si="12"/>
        <v>10</v>
      </c>
      <c r="N18" s="110">
        <f t="shared" si="12"/>
        <v>0</v>
      </c>
      <c r="O18" s="25">
        <f t="shared" si="12"/>
        <v>0</v>
      </c>
      <c r="P18" s="25">
        <f t="shared" si="12"/>
        <v>76</v>
      </c>
    </row>
    <row r="19" spans="1:18" x14ac:dyDescent="0.25">
      <c r="A19" s="49" t="s">
        <v>40</v>
      </c>
      <c r="B19" s="49" t="s">
        <v>41</v>
      </c>
      <c r="C19" s="50" t="s">
        <v>154</v>
      </c>
      <c r="D19" s="51">
        <v>150</v>
      </c>
      <c r="E19" s="51">
        <f>D19-F19</f>
        <v>134</v>
      </c>
      <c r="F19" s="25">
        <f>K19+L19+M19+N19+O19+P19+J19+I19</f>
        <v>16</v>
      </c>
      <c r="G19" s="51">
        <v>8</v>
      </c>
      <c r="H19" s="24"/>
      <c r="I19" s="24"/>
      <c r="J19" s="24"/>
      <c r="K19" s="105"/>
      <c r="L19" s="105"/>
      <c r="M19" s="109"/>
      <c r="N19" s="109"/>
      <c r="O19" s="19"/>
      <c r="P19" s="19">
        <v>16</v>
      </c>
    </row>
    <row r="20" spans="1:18" x14ac:dyDescent="0.25">
      <c r="A20" s="49" t="s">
        <v>42</v>
      </c>
      <c r="B20" s="49" t="s">
        <v>43</v>
      </c>
      <c r="C20" s="50" t="s">
        <v>154</v>
      </c>
      <c r="D20" s="51">
        <v>140</v>
      </c>
      <c r="E20" s="51">
        <f t="shared" ref="E20:E26" si="13">D20-F20</f>
        <v>124</v>
      </c>
      <c r="F20" s="25">
        <f t="shared" ref="F20:F26" si="14">K20+L20+M20+N20+O20+P20+J20+I20</f>
        <v>16</v>
      </c>
      <c r="G20" s="51">
        <v>8</v>
      </c>
      <c r="H20" s="24"/>
      <c r="I20" s="24"/>
      <c r="J20" s="24"/>
      <c r="K20" s="104"/>
      <c r="L20" s="104"/>
      <c r="M20" s="108"/>
      <c r="N20" s="109"/>
      <c r="O20" s="19"/>
      <c r="P20" s="19">
        <v>16</v>
      </c>
    </row>
    <row r="21" spans="1:18" s="57" customFormat="1" x14ac:dyDescent="0.2">
      <c r="A21" s="49" t="s">
        <v>44</v>
      </c>
      <c r="B21" s="55" t="s">
        <v>45</v>
      </c>
      <c r="C21" s="50" t="s">
        <v>154</v>
      </c>
      <c r="D21" s="56">
        <v>118</v>
      </c>
      <c r="E21" s="56">
        <f t="shared" si="13"/>
        <v>104</v>
      </c>
      <c r="F21" s="25">
        <f t="shared" si="14"/>
        <v>14</v>
      </c>
      <c r="G21" s="56">
        <v>6</v>
      </c>
      <c r="H21" s="25"/>
      <c r="I21" s="25"/>
      <c r="J21" s="25"/>
      <c r="K21" s="106"/>
      <c r="L21" s="106"/>
      <c r="M21" s="110"/>
      <c r="N21" s="110"/>
      <c r="O21" s="20"/>
      <c r="P21" s="20">
        <v>14</v>
      </c>
    </row>
    <row r="22" spans="1:18" s="57" customFormat="1" ht="25.5" x14ac:dyDescent="0.2">
      <c r="A22" s="49" t="s">
        <v>46</v>
      </c>
      <c r="B22" s="55" t="s">
        <v>47</v>
      </c>
      <c r="C22" s="50" t="s">
        <v>153</v>
      </c>
      <c r="D22" s="56">
        <v>84</v>
      </c>
      <c r="E22" s="56">
        <f t="shared" si="13"/>
        <v>74</v>
      </c>
      <c r="F22" s="25">
        <f t="shared" si="14"/>
        <v>10</v>
      </c>
      <c r="G22" s="56">
        <v>6</v>
      </c>
      <c r="H22" s="25"/>
      <c r="I22" s="25"/>
      <c r="J22" s="25"/>
      <c r="K22" s="106"/>
      <c r="L22" s="106"/>
      <c r="M22" s="110"/>
      <c r="N22" s="110"/>
      <c r="O22" s="25"/>
      <c r="P22" s="20">
        <v>10</v>
      </c>
    </row>
    <row r="23" spans="1:18" x14ac:dyDescent="0.25">
      <c r="A23" s="49" t="s">
        <v>143</v>
      </c>
      <c r="B23" s="49" t="s">
        <v>48</v>
      </c>
      <c r="C23" s="50" t="s">
        <v>154</v>
      </c>
      <c r="D23" s="51">
        <v>127</v>
      </c>
      <c r="E23" s="51">
        <f t="shared" si="13"/>
        <v>113</v>
      </c>
      <c r="F23" s="25">
        <f t="shared" si="14"/>
        <v>14</v>
      </c>
      <c r="G23" s="51">
        <v>6</v>
      </c>
      <c r="H23" s="24"/>
      <c r="I23" s="19">
        <v>4</v>
      </c>
      <c r="J23" s="19">
        <v>10</v>
      </c>
      <c r="K23" s="105"/>
      <c r="L23" s="105"/>
      <c r="M23" s="108"/>
      <c r="N23" s="108"/>
      <c r="O23" s="24"/>
      <c r="P23" s="19"/>
      <c r="R23" s="34" t="s">
        <v>252</v>
      </c>
    </row>
    <row r="24" spans="1:18" s="57" customFormat="1" ht="25.5" x14ac:dyDescent="0.2">
      <c r="A24" s="49" t="s">
        <v>163</v>
      </c>
      <c r="B24" s="55" t="s">
        <v>50</v>
      </c>
      <c r="C24" s="50" t="s">
        <v>153</v>
      </c>
      <c r="D24" s="56">
        <v>60</v>
      </c>
      <c r="E24" s="56">
        <f t="shared" si="13"/>
        <v>50</v>
      </c>
      <c r="F24" s="25">
        <f t="shared" si="14"/>
        <v>10</v>
      </c>
      <c r="G24" s="56">
        <v>6</v>
      </c>
      <c r="H24" s="25"/>
      <c r="I24" s="25"/>
      <c r="J24" s="25"/>
      <c r="K24" s="20"/>
      <c r="L24" s="106"/>
      <c r="M24" s="20">
        <v>10</v>
      </c>
      <c r="N24" s="110"/>
      <c r="O24" s="20"/>
      <c r="P24" s="20"/>
    </row>
    <row r="25" spans="1:18" s="57" customFormat="1" x14ac:dyDescent="0.2">
      <c r="A25" s="49" t="s">
        <v>49</v>
      </c>
      <c r="B25" s="55" t="s">
        <v>162</v>
      </c>
      <c r="C25" s="50" t="s">
        <v>153</v>
      </c>
      <c r="D25" s="56">
        <v>76</v>
      </c>
      <c r="E25" s="56">
        <f t="shared" si="13"/>
        <v>66</v>
      </c>
      <c r="F25" s="25">
        <f t="shared" si="14"/>
        <v>10</v>
      </c>
      <c r="G25" s="56">
        <v>4</v>
      </c>
      <c r="H25" s="25"/>
      <c r="I25" s="25"/>
      <c r="J25" s="25"/>
      <c r="K25" s="20"/>
      <c r="L25" s="106"/>
      <c r="M25" s="110"/>
      <c r="N25" s="110"/>
      <c r="O25" s="25"/>
      <c r="P25" s="20">
        <v>10</v>
      </c>
    </row>
    <row r="26" spans="1:18" x14ac:dyDescent="0.25">
      <c r="A26" s="49" t="s">
        <v>164</v>
      </c>
      <c r="B26" s="49" t="s">
        <v>157</v>
      </c>
      <c r="C26" s="50" t="s">
        <v>153</v>
      </c>
      <c r="D26" s="51">
        <v>76</v>
      </c>
      <c r="E26" s="51">
        <f t="shared" si="13"/>
        <v>66</v>
      </c>
      <c r="F26" s="25">
        <f t="shared" si="14"/>
        <v>10</v>
      </c>
      <c r="G26" s="51">
        <v>4</v>
      </c>
      <c r="H26" s="24"/>
      <c r="I26" s="24"/>
      <c r="J26" s="24"/>
      <c r="K26" s="105"/>
      <c r="L26" s="104"/>
      <c r="M26" s="108"/>
      <c r="N26" s="108"/>
      <c r="O26" s="24"/>
      <c r="P26" s="19">
        <v>10</v>
      </c>
    </row>
    <row r="27" spans="1:18" x14ac:dyDescent="0.25">
      <c r="A27" s="52" t="s">
        <v>51</v>
      </c>
      <c r="B27" s="52" t="s">
        <v>52</v>
      </c>
      <c r="C27" s="53"/>
      <c r="D27" s="54">
        <f t="shared" ref="D27:P27" si="15">D28+D40+D45+D49</f>
        <v>2795</v>
      </c>
      <c r="E27" s="54">
        <f t="shared" si="15"/>
        <v>2371</v>
      </c>
      <c r="F27" s="25">
        <f t="shared" si="15"/>
        <v>424</v>
      </c>
      <c r="G27" s="58">
        <f t="shared" si="15"/>
        <v>211.6</v>
      </c>
      <c r="H27" s="24" t="s">
        <v>160</v>
      </c>
      <c r="I27" s="24">
        <f t="shared" si="15"/>
        <v>24</v>
      </c>
      <c r="J27" s="24">
        <f t="shared" si="15"/>
        <v>54</v>
      </c>
      <c r="K27" s="104">
        <f t="shared" si="15"/>
        <v>55</v>
      </c>
      <c r="L27" s="104">
        <f t="shared" si="15"/>
        <v>81</v>
      </c>
      <c r="M27" s="108">
        <f t="shared" si="15"/>
        <v>66</v>
      </c>
      <c r="N27" s="108">
        <f t="shared" si="15"/>
        <v>76</v>
      </c>
      <c r="O27" s="24">
        <f t="shared" si="15"/>
        <v>68</v>
      </c>
      <c r="P27" s="24">
        <f t="shared" si="15"/>
        <v>0</v>
      </c>
    </row>
    <row r="28" spans="1:18" s="60" customFormat="1" ht="26.25" x14ac:dyDescent="0.25">
      <c r="A28" s="52" t="s">
        <v>53</v>
      </c>
      <c r="B28" s="52" t="s">
        <v>54</v>
      </c>
      <c r="C28" s="53"/>
      <c r="D28" s="58">
        <f>E28+F28</f>
        <v>1964</v>
      </c>
      <c r="E28" s="25">
        <f t="shared" ref="E28" si="16">E29+E30+E31+E32+E33+E34+E35+E36+E37+E38+E39</f>
        <v>1646</v>
      </c>
      <c r="F28" s="25">
        <f>F29+F30+F31+F32+F33+F34+F35+F36+F37+F38+F39</f>
        <v>318</v>
      </c>
      <c r="G28" s="58">
        <f>G29+G30+G31+G32+G33+G34+G35+G36+G37</f>
        <v>178</v>
      </c>
      <c r="H28" s="24" t="s">
        <v>160</v>
      </c>
      <c r="I28" s="24">
        <f t="shared" ref="I28:P28" si="17">I29+I30+I31+I32+I33+I34+I35+I36+I37</f>
        <v>16</v>
      </c>
      <c r="J28" s="24">
        <f t="shared" si="17"/>
        <v>43</v>
      </c>
      <c r="K28" s="104">
        <f t="shared" si="17"/>
        <v>20</v>
      </c>
      <c r="L28" s="104">
        <f>L29+L30+L31+L32+L33+L34+L35+L36+L37</f>
        <v>49</v>
      </c>
      <c r="M28" s="108">
        <f t="shared" si="17"/>
        <v>54</v>
      </c>
      <c r="N28" s="108">
        <f t="shared" si="17"/>
        <v>68</v>
      </c>
      <c r="O28" s="24">
        <f t="shared" si="17"/>
        <v>68</v>
      </c>
      <c r="P28" s="24">
        <f t="shared" si="17"/>
        <v>0</v>
      </c>
    </row>
    <row r="29" spans="1:18" s="57" customFormat="1" ht="25.5" x14ac:dyDescent="0.25">
      <c r="A29" s="55" t="s">
        <v>55</v>
      </c>
      <c r="B29" s="55" t="s">
        <v>56</v>
      </c>
      <c r="C29" s="50" t="s">
        <v>154</v>
      </c>
      <c r="D29" s="56">
        <v>180</v>
      </c>
      <c r="E29" s="56">
        <f>D29-F29</f>
        <v>146</v>
      </c>
      <c r="F29" s="25">
        <f>K29+L29+M29+N29+O29+P29+J29+I29</f>
        <v>34</v>
      </c>
      <c r="G29" s="56">
        <v>20</v>
      </c>
      <c r="H29" s="20"/>
      <c r="I29" s="20">
        <v>4</v>
      </c>
      <c r="J29" s="20">
        <v>11</v>
      </c>
      <c r="K29" s="20">
        <v>4</v>
      </c>
      <c r="L29" s="20">
        <v>11</v>
      </c>
      <c r="M29" s="20">
        <v>4</v>
      </c>
      <c r="N29" s="20"/>
      <c r="O29" s="20"/>
      <c r="P29" s="20"/>
      <c r="R29" s="57" t="s">
        <v>252</v>
      </c>
    </row>
    <row r="30" spans="1:18" s="57" customFormat="1" x14ac:dyDescent="0.25">
      <c r="A30" s="55" t="s">
        <v>57</v>
      </c>
      <c r="B30" s="55" t="s">
        <v>58</v>
      </c>
      <c r="C30" s="143" t="s">
        <v>154</v>
      </c>
      <c r="D30" s="56">
        <v>359</v>
      </c>
      <c r="E30" s="56">
        <f t="shared" ref="E30:E36" si="18">D30-F30</f>
        <v>306</v>
      </c>
      <c r="F30" s="25">
        <f t="shared" ref="F30:F37" si="19">K30+L30+M30+N30+O30+P30+J30+I30</f>
        <v>53</v>
      </c>
      <c r="G30" s="56">
        <v>31</v>
      </c>
      <c r="H30" s="20"/>
      <c r="I30" s="20">
        <v>4</v>
      </c>
      <c r="J30" s="20">
        <v>11</v>
      </c>
      <c r="K30" s="20">
        <v>8</v>
      </c>
      <c r="L30" s="20">
        <v>11</v>
      </c>
      <c r="M30" s="20">
        <v>4</v>
      </c>
      <c r="N30" s="20">
        <v>7</v>
      </c>
      <c r="O30" s="20">
        <v>8</v>
      </c>
      <c r="P30" s="20"/>
      <c r="R30" s="57" t="s">
        <v>252</v>
      </c>
    </row>
    <row r="31" spans="1:18" s="57" customFormat="1" ht="25.5" x14ac:dyDescent="0.25">
      <c r="A31" s="55" t="s">
        <v>59</v>
      </c>
      <c r="B31" s="55" t="s">
        <v>60</v>
      </c>
      <c r="C31" s="144"/>
      <c r="D31" s="56">
        <v>119</v>
      </c>
      <c r="E31" s="56">
        <f t="shared" si="18"/>
        <v>99</v>
      </c>
      <c r="F31" s="25">
        <f t="shared" si="19"/>
        <v>20</v>
      </c>
      <c r="G31" s="56">
        <v>12</v>
      </c>
      <c r="H31" s="20"/>
      <c r="I31" s="20"/>
      <c r="J31" s="20"/>
      <c r="K31" s="20"/>
      <c r="L31" s="20"/>
      <c r="M31" s="20">
        <v>4</v>
      </c>
      <c r="N31" s="20">
        <v>8</v>
      </c>
      <c r="O31" s="20">
        <v>8</v>
      </c>
      <c r="P31" s="20"/>
    </row>
    <row r="32" spans="1:18" s="57" customFormat="1" ht="25.5" x14ac:dyDescent="0.25">
      <c r="A32" s="55" t="s">
        <v>61</v>
      </c>
      <c r="B32" s="55" t="s">
        <v>62</v>
      </c>
      <c r="C32" s="50" t="s">
        <v>154</v>
      </c>
      <c r="D32" s="56">
        <v>300</v>
      </c>
      <c r="E32" s="56">
        <f t="shared" si="18"/>
        <v>243</v>
      </c>
      <c r="F32" s="25">
        <f t="shared" si="19"/>
        <v>57</v>
      </c>
      <c r="G32" s="56">
        <v>26</v>
      </c>
      <c r="H32" s="20"/>
      <c r="I32" s="20">
        <v>4</v>
      </c>
      <c r="J32" s="20">
        <v>11</v>
      </c>
      <c r="K32" s="20">
        <v>8</v>
      </c>
      <c r="L32" s="20">
        <v>11</v>
      </c>
      <c r="M32" s="20">
        <v>4</v>
      </c>
      <c r="N32" s="20">
        <v>7</v>
      </c>
      <c r="O32" s="20">
        <v>12</v>
      </c>
      <c r="P32" s="20"/>
      <c r="R32" s="57" t="s">
        <v>252</v>
      </c>
    </row>
    <row r="33" spans="1:18" s="57" customFormat="1" x14ac:dyDescent="0.25">
      <c r="A33" s="55" t="s">
        <v>63</v>
      </c>
      <c r="B33" s="55" t="s">
        <v>136</v>
      </c>
      <c r="C33" s="50" t="s">
        <v>25</v>
      </c>
      <c r="D33" s="56">
        <v>169</v>
      </c>
      <c r="E33" s="56">
        <f t="shared" si="18"/>
        <v>134</v>
      </c>
      <c r="F33" s="25">
        <f t="shared" si="19"/>
        <v>35</v>
      </c>
      <c r="G33" s="56">
        <v>20</v>
      </c>
      <c r="H33" s="20"/>
      <c r="I33" s="20"/>
      <c r="J33" s="20"/>
      <c r="K33" s="20"/>
      <c r="L33" s="20">
        <v>8</v>
      </c>
      <c r="M33" s="20">
        <v>12</v>
      </c>
      <c r="N33" s="20">
        <v>7</v>
      </c>
      <c r="O33" s="20">
        <v>8</v>
      </c>
      <c r="P33" s="20"/>
    </row>
    <row r="34" spans="1:18" s="57" customFormat="1" ht="25.5" x14ac:dyDescent="0.25">
      <c r="A34" s="55" t="s">
        <v>64</v>
      </c>
      <c r="B34" s="55" t="s">
        <v>137</v>
      </c>
      <c r="C34" s="50" t="s">
        <v>25</v>
      </c>
      <c r="D34" s="56">
        <v>135</v>
      </c>
      <c r="E34" s="56">
        <f t="shared" si="18"/>
        <v>100</v>
      </c>
      <c r="F34" s="25">
        <f t="shared" si="19"/>
        <v>35</v>
      </c>
      <c r="G34" s="56">
        <v>20</v>
      </c>
      <c r="H34" s="20"/>
      <c r="I34" s="20"/>
      <c r="J34" s="20"/>
      <c r="K34" s="20"/>
      <c r="L34" s="20">
        <v>8</v>
      </c>
      <c r="M34" s="20">
        <v>12</v>
      </c>
      <c r="N34" s="20">
        <v>7</v>
      </c>
      <c r="O34" s="20">
        <v>8</v>
      </c>
      <c r="P34" s="20"/>
    </row>
    <row r="35" spans="1:18" s="57" customFormat="1" ht="25.5" x14ac:dyDescent="0.25">
      <c r="A35" s="55" t="s">
        <v>65</v>
      </c>
      <c r="B35" s="55" t="s">
        <v>138</v>
      </c>
      <c r="C35" s="50" t="s">
        <v>25</v>
      </c>
      <c r="D35" s="56">
        <v>59</v>
      </c>
      <c r="E35" s="56">
        <f t="shared" si="18"/>
        <v>45</v>
      </c>
      <c r="F35" s="25">
        <f t="shared" si="19"/>
        <v>14</v>
      </c>
      <c r="G35" s="56">
        <v>8</v>
      </c>
      <c r="H35" s="20"/>
      <c r="I35" s="20">
        <v>4</v>
      </c>
      <c r="J35" s="20">
        <v>10</v>
      </c>
      <c r="K35" s="20"/>
      <c r="L35" s="20"/>
      <c r="M35" s="20"/>
      <c r="N35" s="20"/>
      <c r="O35" s="20"/>
      <c r="P35" s="20"/>
      <c r="R35" s="57" t="s">
        <v>252</v>
      </c>
    </row>
    <row r="36" spans="1:18" s="57" customFormat="1" ht="25.5" x14ac:dyDescent="0.25">
      <c r="A36" s="55" t="s">
        <v>66</v>
      </c>
      <c r="B36" s="55" t="s">
        <v>139</v>
      </c>
      <c r="C36" s="50" t="s">
        <v>25</v>
      </c>
      <c r="D36" s="56">
        <v>72</v>
      </c>
      <c r="E36" s="56">
        <f t="shared" si="18"/>
        <v>60</v>
      </c>
      <c r="F36" s="25">
        <f t="shared" si="19"/>
        <v>12</v>
      </c>
      <c r="G36" s="56">
        <v>7</v>
      </c>
      <c r="H36" s="20"/>
      <c r="I36" s="20"/>
      <c r="J36" s="20"/>
      <c r="K36" s="20"/>
      <c r="L36" s="20"/>
      <c r="M36" s="20"/>
      <c r="N36" s="20">
        <v>12</v>
      </c>
      <c r="O36" s="20"/>
      <c r="P36" s="20"/>
    </row>
    <row r="37" spans="1:18" s="57" customFormat="1" ht="38.25" x14ac:dyDescent="0.25">
      <c r="A37" s="55" t="s">
        <v>158</v>
      </c>
      <c r="B37" s="55" t="s">
        <v>246</v>
      </c>
      <c r="C37" s="50" t="s">
        <v>154</v>
      </c>
      <c r="D37" s="56">
        <f>F37+E37</f>
        <v>571</v>
      </c>
      <c r="E37" s="56">
        <v>513</v>
      </c>
      <c r="F37" s="25">
        <f t="shared" si="19"/>
        <v>58</v>
      </c>
      <c r="G37" s="56">
        <v>34</v>
      </c>
      <c r="H37" s="20"/>
      <c r="I37" s="20"/>
      <c r="J37" s="20"/>
      <c r="K37" s="20"/>
      <c r="L37" s="20"/>
      <c r="M37" s="20">
        <v>14</v>
      </c>
      <c r="N37" s="20">
        <v>20</v>
      </c>
      <c r="O37" s="20">
        <v>24</v>
      </c>
      <c r="P37" s="20"/>
    </row>
    <row r="38" spans="1:18" x14ac:dyDescent="0.25">
      <c r="A38" s="49" t="s">
        <v>67</v>
      </c>
      <c r="B38" s="49" t="s">
        <v>169</v>
      </c>
      <c r="C38" s="143" t="s">
        <v>25</v>
      </c>
      <c r="D38" s="51"/>
      <c r="E38" s="51"/>
      <c r="F38" s="25"/>
      <c r="G38" s="51"/>
      <c r="H38" s="19"/>
      <c r="I38" s="19"/>
      <c r="J38" s="113">
        <v>72</v>
      </c>
      <c r="K38" s="113"/>
      <c r="L38" s="113"/>
      <c r="M38" s="113"/>
      <c r="N38" s="113"/>
      <c r="O38" s="19"/>
      <c r="P38" s="19"/>
    </row>
    <row r="39" spans="1:18" x14ac:dyDescent="0.25">
      <c r="A39" s="49" t="s">
        <v>68</v>
      </c>
      <c r="B39" s="49" t="s">
        <v>170</v>
      </c>
      <c r="C39" s="144"/>
      <c r="D39" s="51"/>
      <c r="E39" s="51"/>
      <c r="F39" s="25"/>
      <c r="G39" s="51"/>
      <c r="H39" s="19"/>
      <c r="I39" s="19"/>
      <c r="J39" s="113"/>
      <c r="K39" s="113">
        <v>72</v>
      </c>
      <c r="L39" s="113">
        <v>108</v>
      </c>
      <c r="M39" s="113">
        <v>180</v>
      </c>
      <c r="N39" s="113">
        <v>180</v>
      </c>
      <c r="O39" s="19"/>
      <c r="P39" s="19"/>
    </row>
    <row r="40" spans="1:18" s="61" customFormat="1" ht="25.5" x14ac:dyDescent="0.25">
      <c r="A40" s="59" t="s">
        <v>69</v>
      </c>
      <c r="B40" s="59" t="s">
        <v>70</v>
      </c>
      <c r="C40" s="53"/>
      <c r="D40" s="58">
        <f>E40+F40</f>
        <v>536</v>
      </c>
      <c r="E40" s="25">
        <f t="shared" ref="E40" si="20">E41+E42+E43+E44</f>
        <v>472</v>
      </c>
      <c r="F40" s="25">
        <f>F41+F42+F43+F44</f>
        <v>64</v>
      </c>
      <c r="G40" s="58">
        <f>G41</f>
        <v>11</v>
      </c>
      <c r="H40" s="25" t="s">
        <v>160</v>
      </c>
      <c r="I40" s="25">
        <f t="shared" ref="I40:J40" si="21">I41+I42</f>
        <v>8</v>
      </c>
      <c r="J40" s="25">
        <f t="shared" si="21"/>
        <v>11</v>
      </c>
      <c r="K40" s="106">
        <f>K41+K42</f>
        <v>23</v>
      </c>
      <c r="L40" s="106">
        <f t="shared" ref="L40:P40" si="22">L41+L42</f>
        <v>22</v>
      </c>
      <c r="M40" s="110">
        <f t="shared" si="22"/>
        <v>0</v>
      </c>
      <c r="N40" s="110">
        <f t="shared" si="22"/>
        <v>0</v>
      </c>
      <c r="O40" s="25">
        <f t="shared" si="22"/>
        <v>0</v>
      </c>
      <c r="P40" s="25">
        <f t="shared" si="22"/>
        <v>0</v>
      </c>
    </row>
    <row r="41" spans="1:18" x14ac:dyDescent="0.25">
      <c r="A41" s="55" t="s">
        <v>71</v>
      </c>
      <c r="B41" s="49" t="s">
        <v>140</v>
      </c>
      <c r="C41" s="50" t="s">
        <v>25</v>
      </c>
      <c r="D41" s="56">
        <f>E41+F41</f>
        <v>164</v>
      </c>
      <c r="E41" s="56">
        <v>142</v>
      </c>
      <c r="F41" s="25">
        <f t="shared" ref="F41:F42" si="23">K41+L41+M41+N41+O41+P41+J41+I41</f>
        <v>22</v>
      </c>
      <c r="G41" s="51">
        <v>11</v>
      </c>
      <c r="H41" s="19"/>
      <c r="I41" s="19"/>
      <c r="J41" s="19"/>
      <c r="K41" s="62">
        <v>12</v>
      </c>
      <c r="L41" s="62">
        <v>10</v>
      </c>
      <c r="M41" s="62"/>
      <c r="N41" s="62"/>
      <c r="O41" s="62"/>
      <c r="P41" s="62"/>
    </row>
    <row r="42" spans="1:18" ht="38.25" x14ac:dyDescent="0.25">
      <c r="A42" s="55" t="s">
        <v>159</v>
      </c>
      <c r="B42" s="55" t="s">
        <v>247</v>
      </c>
      <c r="C42" s="50" t="s">
        <v>25</v>
      </c>
      <c r="D42" s="56">
        <f>E42+F42</f>
        <v>372</v>
      </c>
      <c r="E42" s="56">
        <v>330</v>
      </c>
      <c r="F42" s="25">
        <f t="shared" si="23"/>
        <v>42</v>
      </c>
      <c r="G42" s="51"/>
      <c r="H42" s="19"/>
      <c r="I42" s="20">
        <v>8</v>
      </c>
      <c r="J42" s="20">
        <v>11</v>
      </c>
      <c r="K42" s="114">
        <v>11</v>
      </c>
      <c r="L42" s="114">
        <v>12</v>
      </c>
      <c r="M42" s="62"/>
      <c r="N42" s="62"/>
      <c r="O42" s="62"/>
      <c r="P42" s="62"/>
      <c r="R42" s="34" t="s">
        <v>252</v>
      </c>
    </row>
    <row r="43" spans="1:18" x14ac:dyDescent="0.25">
      <c r="A43" s="49" t="s">
        <v>72</v>
      </c>
      <c r="B43" s="49" t="s">
        <v>169</v>
      </c>
      <c r="C43" s="143" t="s">
        <v>25</v>
      </c>
      <c r="D43" s="51"/>
      <c r="E43" s="51"/>
      <c r="F43" s="25"/>
      <c r="G43" s="51"/>
      <c r="H43" s="19"/>
      <c r="I43" s="19"/>
      <c r="J43" s="19"/>
      <c r="K43" s="113">
        <v>36</v>
      </c>
      <c r="L43" s="113"/>
      <c r="M43" s="109"/>
      <c r="N43" s="62"/>
      <c r="O43" s="62"/>
      <c r="P43" s="62"/>
    </row>
    <row r="44" spans="1:18" x14ac:dyDescent="0.25">
      <c r="A44" s="49" t="s">
        <v>73</v>
      </c>
      <c r="B44" s="49" t="s">
        <v>170</v>
      </c>
      <c r="C44" s="144"/>
      <c r="D44" s="51"/>
      <c r="E44" s="51"/>
      <c r="F44" s="25"/>
      <c r="G44" s="51"/>
      <c r="H44" s="19"/>
      <c r="I44" s="19"/>
      <c r="J44" s="19"/>
      <c r="K44" s="113"/>
      <c r="L44" s="113">
        <v>72</v>
      </c>
      <c r="M44" s="109"/>
      <c r="N44" s="62"/>
      <c r="O44" s="62"/>
      <c r="P44" s="62"/>
    </row>
    <row r="45" spans="1:18" s="60" customFormat="1" x14ac:dyDescent="0.25">
      <c r="A45" s="52" t="s">
        <v>74</v>
      </c>
      <c r="B45" s="52" t="s">
        <v>75</v>
      </c>
      <c r="C45" s="53"/>
      <c r="D45" s="25">
        <f>E45+F45</f>
        <v>166</v>
      </c>
      <c r="E45" s="25">
        <f t="shared" ref="E45" si="24">E46+E47+E48</f>
        <v>144</v>
      </c>
      <c r="F45" s="25">
        <f>F46+F47+F48</f>
        <v>22</v>
      </c>
      <c r="G45" s="54">
        <f>G46</f>
        <v>11</v>
      </c>
      <c r="H45" s="24" t="s">
        <v>160</v>
      </c>
      <c r="I45" s="24"/>
      <c r="J45" s="24"/>
      <c r="K45" s="104">
        <f t="shared" ref="K45:P45" si="25">K46</f>
        <v>12</v>
      </c>
      <c r="L45" s="104">
        <f t="shared" si="25"/>
        <v>10</v>
      </c>
      <c r="M45" s="108">
        <f t="shared" si="25"/>
        <v>0</v>
      </c>
      <c r="N45" s="108">
        <f t="shared" si="25"/>
        <v>0</v>
      </c>
      <c r="O45" s="24">
        <f t="shared" si="25"/>
        <v>0</v>
      </c>
      <c r="P45" s="24">
        <f t="shared" si="25"/>
        <v>0</v>
      </c>
    </row>
    <row r="46" spans="1:18" s="57" customFormat="1" ht="25.5" x14ac:dyDescent="0.25">
      <c r="A46" s="55" t="s">
        <v>76</v>
      </c>
      <c r="B46" s="55" t="s">
        <v>141</v>
      </c>
      <c r="C46" s="50" t="s">
        <v>25</v>
      </c>
      <c r="D46" s="56">
        <v>166</v>
      </c>
      <c r="E46" s="56">
        <f>D46-F46</f>
        <v>144</v>
      </c>
      <c r="F46" s="25">
        <f>K46+L46+M46+N46+O46+P46</f>
        <v>22</v>
      </c>
      <c r="G46" s="56">
        <v>11</v>
      </c>
      <c r="H46" s="25"/>
      <c r="I46" s="25"/>
      <c r="J46" s="25"/>
      <c r="K46" s="20">
        <v>12</v>
      </c>
      <c r="L46" s="20">
        <v>10</v>
      </c>
      <c r="M46" s="20"/>
      <c r="N46" s="20"/>
      <c r="O46" s="20"/>
      <c r="P46" s="20"/>
    </row>
    <row r="47" spans="1:18" x14ac:dyDescent="0.25">
      <c r="A47" s="49" t="s">
        <v>77</v>
      </c>
      <c r="B47" s="49" t="s">
        <v>169</v>
      </c>
      <c r="C47" s="143" t="s">
        <v>25</v>
      </c>
      <c r="D47" s="51"/>
      <c r="E47" s="51"/>
      <c r="F47" s="25"/>
      <c r="G47" s="51"/>
      <c r="H47" s="19"/>
      <c r="I47" s="19"/>
      <c r="J47" s="19"/>
      <c r="K47" s="113">
        <v>36</v>
      </c>
      <c r="L47" s="113"/>
      <c r="M47" s="109"/>
      <c r="N47" s="109"/>
      <c r="O47" s="19"/>
      <c r="P47" s="19"/>
    </row>
    <row r="48" spans="1:18" x14ac:dyDescent="0.25">
      <c r="A48" s="49" t="s">
        <v>78</v>
      </c>
      <c r="B48" s="49" t="s">
        <v>170</v>
      </c>
      <c r="C48" s="144"/>
      <c r="D48" s="51"/>
      <c r="E48" s="51"/>
      <c r="F48" s="25"/>
      <c r="G48" s="51"/>
      <c r="H48" s="19"/>
      <c r="I48" s="19"/>
      <c r="J48" s="19"/>
      <c r="K48" s="113"/>
      <c r="L48" s="113">
        <v>36</v>
      </c>
      <c r="M48" s="109"/>
      <c r="N48" s="109"/>
      <c r="O48" s="19"/>
      <c r="P48" s="19"/>
    </row>
    <row r="49" spans="1:16" s="61" customFormat="1" ht="25.5" x14ac:dyDescent="0.2">
      <c r="A49" s="59" t="s">
        <v>79</v>
      </c>
      <c r="B49" s="52" t="s">
        <v>80</v>
      </c>
      <c r="C49" s="53" t="s">
        <v>165</v>
      </c>
      <c r="D49" s="25">
        <f>E49+F49</f>
        <v>129</v>
      </c>
      <c r="E49" s="25">
        <f t="shared" ref="E49" si="26">E50+E51+E52</f>
        <v>109</v>
      </c>
      <c r="F49" s="25">
        <f>F50+F51+F52</f>
        <v>20</v>
      </c>
      <c r="G49" s="58">
        <f>G50</f>
        <v>11.6</v>
      </c>
      <c r="H49" s="25" t="s">
        <v>160</v>
      </c>
      <c r="I49" s="25"/>
      <c r="J49" s="25"/>
      <c r="K49" s="106">
        <f t="shared" ref="K49:P49" si="27">K50</f>
        <v>0</v>
      </c>
      <c r="L49" s="106">
        <f t="shared" si="27"/>
        <v>0</v>
      </c>
      <c r="M49" s="110">
        <f t="shared" si="27"/>
        <v>12</v>
      </c>
      <c r="N49" s="110">
        <f t="shared" si="27"/>
        <v>8</v>
      </c>
      <c r="O49" s="25">
        <f t="shared" si="27"/>
        <v>0</v>
      </c>
      <c r="P49" s="25">
        <f t="shared" si="27"/>
        <v>0</v>
      </c>
    </row>
    <row r="50" spans="1:16" s="57" customFormat="1" ht="25.5" x14ac:dyDescent="0.25">
      <c r="A50" s="55" t="s">
        <v>81</v>
      </c>
      <c r="B50" s="55" t="s">
        <v>142</v>
      </c>
      <c r="C50" s="50" t="s">
        <v>25</v>
      </c>
      <c r="D50" s="56">
        <v>129</v>
      </c>
      <c r="E50" s="56">
        <f>D50-F50</f>
        <v>109</v>
      </c>
      <c r="F50" s="25">
        <f>K50+L50+M50+N50+O50+P50</f>
        <v>20</v>
      </c>
      <c r="G50" s="56">
        <f>F50*58/100</f>
        <v>11.6</v>
      </c>
      <c r="H50" s="20"/>
      <c r="I50" s="20"/>
      <c r="J50" s="20"/>
      <c r="K50" s="20"/>
      <c r="L50" s="20"/>
      <c r="M50" s="20">
        <v>12</v>
      </c>
      <c r="N50" s="20">
        <v>8</v>
      </c>
      <c r="O50" s="20"/>
      <c r="P50" s="20"/>
    </row>
    <row r="51" spans="1:16" hidden="1" x14ac:dyDescent="0.25">
      <c r="A51" s="49" t="s">
        <v>82</v>
      </c>
      <c r="B51" s="49" t="s">
        <v>169</v>
      </c>
      <c r="C51" s="63"/>
      <c r="D51" s="51"/>
      <c r="E51" s="51"/>
      <c r="F51" s="25"/>
      <c r="G51" s="51"/>
      <c r="H51" s="19"/>
      <c r="I51" s="19"/>
      <c r="J51" s="19"/>
      <c r="K51" s="105"/>
      <c r="L51" s="105"/>
      <c r="M51" s="109"/>
      <c r="N51" s="109"/>
      <c r="O51" s="19"/>
      <c r="P51" s="19"/>
    </row>
    <row r="52" spans="1:16" x14ac:dyDescent="0.25">
      <c r="A52" s="49" t="s">
        <v>83</v>
      </c>
      <c r="B52" s="49" t="s">
        <v>170</v>
      </c>
      <c r="C52" s="64" t="s">
        <v>25</v>
      </c>
      <c r="D52" s="51"/>
      <c r="E52" s="51"/>
      <c r="F52" s="25"/>
      <c r="G52" s="51"/>
      <c r="H52" s="19"/>
      <c r="I52" s="19"/>
      <c r="J52" s="19"/>
      <c r="K52" s="105"/>
      <c r="L52" s="105"/>
      <c r="M52" s="113">
        <v>36</v>
      </c>
      <c r="N52" s="109"/>
      <c r="O52" s="19"/>
      <c r="P52" s="19"/>
    </row>
    <row r="53" spans="1:16" s="61" customFormat="1" x14ac:dyDescent="0.25">
      <c r="A53" s="125" t="s">
        <v>84</v>
      </c>
      <c r="B53" s="125"/>
      <c r="C53" s="53"/>
      <c r="D53" s="65">
        <f t="shared" ref="D53:P53" si="28">D8+D14+D17</f>
        <v>4644</v>
      </c>
      <c r="E53" s="65">
        <f t="shared" si="28"/>
        <v>4004</v>
      </c>
      <c r="F53" s="65">
        <f t="shared" si="28"/>
        <v>640</v>
      </c>
      <c r="G53" s="65">
        <f t="shared" si="28"/>
        <v>342.1</v>
      </c>
      <c r="H53" s="65">
        <f t="shared" si="28"/>
        <v>6</v>
      </c>
      <c r="I53" s="58">
        <f t="shared" si="28"/>
        <v>46</v>
      </c>
      <c r="J53" s="58">
        <f t="shared" si="28"/>
        <v>114</v>
      </c>
      <c r="K53" s="58">
        <f t="shared" si="28"/>
        <v>73</v>
      </c>
      <c r="L53" s="58">
        <f t="shared" si="28"/>
        <v>87</v>
      </c>
      <c r="M53" s="58">
        <f t="shared" si="28"/>
        <v>80</v>
      </c>
      <c r="N53" s="58">
        <f t="shared" si="28"/>
        <v>80</v>
      </c>
      <c r="O53" s="58">
        <f t="shared" si="28"/>
        <v>74</v>
      </c>
      <c r="P53" s="58">
        <f t="shared" si="28"/>
        <v>86</v>
      </c>
    </row>
    <row r="54" spans="1:16" x14ac:dyDescent="0.25">
      <c r="A54" s="52" t="s">
        <v>85</v>
      </c>
      <c r="B54" s="52" t="s">
        <v>86</v>
      </c>
      <c r="C54" s="53" t="s">
        <v>25</v>
      </c>
      <c r="D54" s="51">
        <v>144</v>
      </c>
      <c r="E54" s="51"/>
      <c r="F54" s="25"/>
      <c r="G54" s="51"/>
      <c r="H54" s="19"/>
      <c r="I54" s="19"/>
      <c r="J54" s="51"/>
      <c r="K54" s="105"/>
      <c r="L54" s="51"/>
      <c r="M54" s="109"/>
      <c r="N54" s="51"/>
      <c r="O54" s="51"/>
      <c r="P54" s="66" t="s">
        <v>87</v>
      </c>
    </row>
    <row r="55" spans="1:16" x14ac:dyDescent="0.25">
      <c r="A55" s="52" t="s">
        <v>88</v>
      </c>
      <c r="B55" s="52" t="s">
        <v>89</v>
      </c>
      <c r="C55" s="53"/>
      <c r="D55" s="51"/>
      <c r="E55" s="51"/>
      <c r="F55" s="25"/>
      <c r="G55" s="51"/>
      <c r="H55" s="24"/>
      <c r="I55" s="24"/>
      <c r="J55" s="24"/>
      <c r="K55" s="104"/>
      <c r="L55" s="104"/>
      <c r="M55" s="108"/>
      <c r="N55" s="108"/>
      <c r="O55" s="24"/>
      <c r="P55" s="66" t="s">
        <v>90</v>
      </c>
    </row>
    <row r="56" spans="1:16" x14ac:dyDescent="0.25">
      <c r="A56" s="121" t="s">
        <v>161</v>
      </c>
      <c r="B56" s="122"/>
      <c r="C56" s="122"/>
      <c r="D56" s="122"/>
      <c r="E56" s="123"/>
      <c r="F56" s="126" t="s">
        <v>84</v>
      </c>
      <c r="G56" s="120" t="s">
        <v>151</v>
      </c>
      <c r="H56" s="120"/>
      <c r="I56" s="54">
        <f t="shared" ref="I56:P56" si="29">I8+I14+I17</f>
        <v>46</v>
      </c>
      <c r="J56" s="54">
        <f t="shared" si="29"/>
        <v>114</v>
      </c>
      <c r="K56" s="54">
        <f t="shared" si="29"/>
        <v>73</v>
      </c>
      <c r="L56" s="54">
        <f t="shared" si="29"/>
        <v>87</v>
      </c>
      <c r="M56" s="54">
        <f t="shared" si="29"/>
        <v>80</v>
      </c>
      <c r="N56" s="54">
        <f t="shared" si="29"/>
        <v>80</v>
      </c>
      <c r="O56" s="54">
        <f t="shared" si="29"/>
        <v>74</v>
      </c>
      <c r="P56" s="54">
        <f t="shared" si="29"/>
        <v>86</v>
      </c>
    </row>
    <row r="57" spans="1:16" x14ac:dyDescent="0.25">
      <c r="A57" s="132"/>
      <c r="B57" s="133"/>
      <c r="C57" s="133"/>
      <c r="D57" s="134"/>
      <c r="E57" s="51"/>
      <c r="F57" s="126"/>
      <c r="G57" s="135" t="s">
        <v>147</v>
      </c>
      <c r="H57" s="135"/>
      <c r="I57" s="67"/>
      <c r="J57" s="67"/>
      <c r="K57" s="104">
        <f t="shared" ref="K57:P58" si="30">K38+K43+K47+K51</f>
        <v>72</v>
      </c>
      <c r="L57" s="104">
        <f t="shared" si="30"/>
        <v>0</v>
      </c>
      <c r="M57" s="108">
        <f t="shared" si="30"/>
        <v>0</v>
      </c>
      <c r="N57" s="108">
        <f t="shared" si="30"/>
        <v>0</v>
      </c>
      <c r="O57" s="24">
        <f t="shared" si="30"/>
        <v>0</v>
      </c>
      <c r="P57" s="24">
        <f t="shared" si="30"/>
        <v>0</v>
      </c>
    </row>
    <row r="58" spans="1:16" x14ac:dyDescent="0.25">
      <c r="A58" s="121" t="s">
        <v>91</v>
      </c>
      <c r="B58" s="122"/>
      <c r="C58" s="122"/>
      <c r="D58" s="122"/>
      <c r="E58" s="123"/>
      <c r="F58" s="126"/>
      <c r="G58" s="120" t="s">
        <v>148</v>
      </c>
      <c r="H58" s="120"/>
      <c r="I58" s="19"/>
      <c r="J58" s="19"/>
      <c r="K58" s="104">
        <f t="shared" si="30"/>
        <v>72</v>
      </c>
      <c r="L58" s="104">
        <f t="shared" si="30"/>
        <v>216</v>
      </c>
      <c r="M58" s="108">
        <f t="shared" si="30"/>
        <v>216</v>
      </c>
      <c r="N58" s="108">
        <f t="shared" si="30"/>
        <v>180</v>
      </c>
      <c r="O58" s="24">
        <f t="shared" si="30"/>
        <v>0</v>
      </c>
      <c r="P58" s="24">
        <f t="shared" si="30"/>
        <v>0</v>
      </c>
    </row>
    <row r="59" spans="1:16" s="68" customFormat="1" x14ac:dyDescent="0.25">
      <c r="A59" s="121" t="s">
        <v>92</v>
      </c>
      <c r="B59" s="122"/>
      <c r="C59" s="122"/>
      <c r="D59" s="122"/>
      <c r="E59" s="123"/>
      <c r="F59" s="126"/>
      <c r="G59" s="120" t="s">
        <v>149</v>
      </c>
      <c r="H59" s="120"/>
      <c r="I59" s="19"/>
      <c r="J59" s="19"/>
      <c r="K59" s="104">
        <v>0</v>
      </c>
      <c r="L59" s="104">
        <v>0</v>
      </c>
      <c r="M59" s="108">
        <v>0</v>
      </c>
      <c r="N59" s="108">
        <v>0</v>
      </c>
      <c r="O59" s="24">
        <v>0</v>
      </c>
      <c r="P59" s="24">
        <v>144</v>
      </c>
    </row>
    <row r="60" spans="1:16" s="68" customFormat="1" x14ac:dyDescent="0.25">
      <c r="A60" s="117" t="s">
        <v>93</v>
      </c>
      <c r="B60" s="118"/>
      <c r="C60" s="118"/>
      <c r="D60" s="118"/>
      <c r="E60" s="119"/>
      <c r="F60" s="126"/>
      <c r="G60" s="120" t="s">
        <v>94</v>
      </c>
      <c r="H60" s="120"/>
      <c r="I60" s="24"/>
      <c r="J60" s="24"/>
      <c r="K60" s="104"/>
      <c r="L60" s="104"/>
      <c r="M60" s="108"/>
      <c r="N60" s="108"/>
      <c r="O60" s="24"/>
      <c r="P60" s="24"/>
    </row>
    <row r="61" spans="1:16" s="68" customFormat="1" x14ac:dyDescent="0.25">
      <c r="A61" s="117" t="s">
        <v>95</v>
      </c>
      <c r="B61" s="118"/>
      <c r="C61" s="118"/>
      <c r="D61" s="118"/>
      <c r="E61" s="119"/>
      <c r="F61" s="126"/>
      <c r="G61" s="120" t="s">
        <v>96</v>
      </c>
      <c r="H61" s="120"/>
      <c r="I61" s="24"/>
      <c r="J61" s="24"/>
      <c r="K61" s="104"/>
      <c r="L61" s="104"/>
      <c r="M61" s="108"/>
      <c r="N61" s="108"/>
      <c r="O61" s="24"/>
      <c r="P61" s="24"/>
    </row>
    <row r="62" spans="1:16" s="68" customFormat="1" x14ac:dyDescent="0.25">
      <c r="A62" s="117" t="s">
        <v>97</v>
      </c>
      <c r="B62" s="118"/>
      <c r="C62" s="118"/>
      <c r="D62" s="118"/>
      <c r="E62" s="119"/>
      <c r="F62" s="126"/>
      <c r="G62" s="120" t="s">
        <v>98</v>
      </c>
      <c r="H62" s="120"/>
      <c r="I62" s="24"/>
      <c r="J62" s="24"/>
      <c r="K62" s="69"/>
      <c r="L62" s="69"/>
      <c r="M62" s="69"/>
      <c r="N62" s="69"/>
      <c r="O62" s="69"/>
      <c r="P62" s="69"/>
    </row>
  </sheetData>
  <mergeCells count="34">
    <mergeCell ref="C47:C48"/>
    <mergeCell ref="C38:C39"/>
    <mergeCell ref="C43:C44"/>
    <mergeCell ref="C30:C31"/>
    <mergeCell ref="K3:L3"/>
    <mergeCell ref="I3:J3"/>
    <mergeCell ref="D2:P2"/>
    <mergeCell ref="M3:N3"/>
    <mergeCell ref="O3:P3"/>
    <mergeCell ref="F3:H3"/>
    <mergeCell ref="G4:G5"/>
    <mergeCell ref="H4:H5"/>
    <mergeCell ref="A58:E58"/>
    <mergeCell ref="G58:H58"/>
    <mergeCell ref="A59:E59"/>
    <mergeCell ref="G59:H59"/>
    <mergeCell ref="F4:F5"/>
    <mergeCell ref="A53:B53"/>
    <mergeCell ref="A2:A5"/>
    <mergeCell ref="B2:B5"/>
    <mergeCell ref="C2:C5"/>
    <mergeCell ref="D3:D5"/>
    <mergeCell ref="E3:E5"/>
    <mergeCell ref="A56:E56"/>
    <mergeCell ref="F56:F62"/>
    <mergeCell ref="G56:H56"/>
    <mergeCell ref="A57:D57"/>
    <mergeCell ref="G57:H57"/>
    <mergeCell ref="A61:E61"/>
    <mergeCell ref="G61:H61"/>
    <mergeCell ref="A62:E62"/>
    <mergeCell ref="G62:H62"/>
    <mergeCell ref="A60:E60"/>
    <mergeCell ref="G60:H60"/>
  </mergeCells>
  <pageMargins left="0.11811023622047245" right="0.11811023622047245" top="0.15748031496062992" bottom="7.874015748031496E-2" header="0.31496062992125984" footer="0.31496062992125984"/>
  <pageSetup paperSize="9" orientation="landscape" horizontalDpi="180" verticalDpi="18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26" sqref="B26"/>
    </sheetView>
  </sheetViews>
  <sheetFormatPr defaultRowHeight="15" x14ac:dyDescent="0.25"/>
  <cols>
    <col min="1" max="1" width="11.5703125" customWidth="1"/>
    <col min="2" max="2" width="93.28515625" customWidth="1"/>
  </cols>
  <sheetData>
    <row r="1" spans="1:7" x14ac:dyDescent="0.25">
      <c r="A1" s="1" t="s">
        <v>114</v>
      </c>
      <c r="B1" s="1"/>
      <c r="C1" s="14"/>
      <c r="D1" s="14"/>
      <c r="E1" s="14"/>
      <c r="F1" s="14"/>
      <c r="G1" s="14"/>
    </row>
    <row r="2" spans="1:7" x14ac:dyDescent="0.25">
      <c r="A2" s="14"/>
      <c r="B2" s="14"/>
      <c r="C2" s="14"/>
      <c r="D2" s="14"/>
      <c r="E2" s="14"/>
      <c r="F2" s="14"/>
      <c r="G2" s="14"/>
    </row>
    <row r="3" spans="1:7" x14ac:dyDescent="0.25">
      <c r="A3" s="15" t="s">
        <v>115</v>
      </c>
      <c r="B3" s="15" t="s">
        <v>116</v>
      </c>
      <c r="C3" s="14"/>
      <c r="D3" s="14"/>
      <c r="E3" s="14"/>
      <c r="F3" s="14"/>
      <c r="G3" s="14"/>
    </row>
    <row r="4" spans="1:7" x14ac:dyDescent="0.25">
      <c r="A4" s="16">
        <v>19</v>
      </c>
      <c r="B4" s="17" t="s">
        <v>117</v>
      </c>
      <c r="C4" s="14"/>
      <c r="D4" s="14"/>
      <c r="E4" s="14"/>
      <c r="F4" s="14"/>
      <c r="G4" s="14"/>
    </row>
    <row r="5" spans="1:7" x14ac:dyDescent="0.25">
      <c r="A5" s="16">
        <v>14</v>
      </c>
      <c r="B5" s="17" t="s">
        <v>118</v>
      </c>
      <c r="C5" s="14"/>
      <c r="D5" s="14"/>
      <c r="E5" s="14"/>
      <c r="F5" s="14"/>
      <c r="G5" s="14"/>
    </row>
    <row r="6" spans="1:7" x14ac:dyDescent="0.25">
      <c r="A6" s="16">
        <v>28</v>
      </c>
      <c r="B6" s="17" t="s">
        <v>119</v>
      </c>
      <c r="C6" s="14"/>
      <c r="D6" s="14"/>
      <c r="E6" s="14"/>
      <c r="F6" s="14"/>
      <c r="G6" s="14"/>
    </row>
    <row r="7" spans="1:7" x14ac:dyDescent="0.25">
      <c r="A7" s="16">
        <v>13</v>
      </c>
      <c r="B7" s="17" t="s">
        <v>120</v>
      </c>
      <c r="C7" s="14"/>
      <c r="D7" s="14"/>
      <c r="E7" s="14"/>
      <c r="F7" s="14"/>
      <c r="G7" s="14"/>
    </row>
    <row r="8" spans="1:7" x14ac:dyDescent="0.25">
      <c r="A8" s="16">
        <v>20</v>
      </c>
      <c r="B8" s="17" t="s">
        <v>130</v>
      </c>
      <c r="C8" s="14"/>
      <c r="D8" s="14"/>
      <c r="E8" s="14"/>
      <c r="F8" s="14"/>
      <c r="G8" s="14"/>
    </row>
    <row r="9" spans="1:7" x14ac:dyDescent="0.25">
      <c r="A9" s="16">
        <v>11</v>
      </c>
      <c r="B9" s="17" t="s">
        <v>131</v>
      </c>
      <c r="C9" s="14"/>
      <c r="D9" s="14"/>
      <c r="E9" s="14"/>
      <c r="F9" s="14"/>
      <c r="G9" s="14"/>
    </row>
    <row r="10" spans="1:7" x14ac:dyDescent="0.25">
      <c r="A10" s="16">
        <v>27</v>
      </c>
      <c r="B10" s="17" t="s">
        <v>132</v>
      </c>
      <c r="C10" s="14"/>
      <c r="D10" s="14"/>
      <c r="E10" s="14"/>
      <c r="F10" s="14"/>
      <c r="G10" s="14"/>
    </row>
    <row r="11" spans="1:7" x14ac:dyDescent="0.25">
      <c r="A11" s="16">
        <v>25</v>
      </c>
      <c r="B11" s="17" t="s">
        <v>122</v>
      </c>
      <c r="C11" s="14"/>
      <c r="D11" s="14"/>
      <c r="E11" s="14"/>
      <c r="F11" s="14"/>
      <c r="G11" s="14"/>
    </row>
    <row r="12" spans="1:7" x14ac:dyDescent="0.25">
      <c r="A12" s="16">
        <v>17</v>
      </c>
      <c r="B12" s="17" t="s">
        <v>133</v>
      </c>
      <c r="C12" s="14"/>
      <c r="D12" s="14"/>
      <c r="E12" s="14"/>
      <c r="F12" s="14"/>
      <c r="G12" s="14"/>
    </row>
    <row r="13" spans="1:7" x14ac:dyDescent="0.25">
      <c r="A13" s="16">
        <v>15</v>
      </c>
      <c r="B13" s="17" t="s">
        <v>134</v>
      </c>
      <c r="C13" s="14"/>
      <c r="D13" s="14"/>
      <c r="E13" s="14"/>
      <c r="F13" s="14"/>
      <c r="G13" s="14"/>
    </row>
    <row r="14" spans="1:7" x14ac:dyDescent="0.25">
      <c r="A14" s="16">
        <v>32</v>
      </c>
      <c r="B14" s="17" t="s">
        <v>121</v>
      </c>
      <c r="C14" s="14"/>
      <c r="D14" s="14"/>
      <c r="E14" s="14"/>
      <c r="F14" s="14"/>
      <c r="G14" s="14"/>
    </row>
    <row r="15" spans="1:7" x14ac:dyDescent="0.25">
      <c r="A15" s="16">
        <v>5</v>
      </c>
      <c r="B15" s="17" t="s">
        <v>123</v>
      </c>
      <c r="C15" s="14"/>
      <c r="D15" s="14"/>
      <c r="E15" s="14"/>
      <c r="F15" s="14"/>
      <c r="G15" s="14"/>
    </row>
    <row r="16" spans="1:7" x14ac:dyDescent="0.25">
      <c r="A16" s="16">
        <v>23</v>
      </c>
      <c r="B16" s="17" t="s">
        <v>124</v>
      </c>
      <c r="C16" s="14"/>
      <c r="D16" s="14"/>
      <c r="E16" s="14"/>
      <c r="F16" s="14"/>
      <c r="G16" s="14"/>
    </row>
    <row r="17" spans="1:7" x14ac:dyDescent="0.25">
      <c r="A17" s="16"/>
      <c r="B17" s="17" t="s">
        <v>125</v>
      </c>
      <c r="C17" s="14"/>
      <c r="D17" s="14"/>
      <c r="E17" s="14"/>
      <c r="F17" s="14"/>
      <c r="G17" s="14"/>
    </row>
    <row r="18" spans="1:7" x14ac:dyDescent="0.25">
      <c r="A18" s="16"/>
      <c r="B18" s="17" t="s">
        <v>135</v>
      </c>
      <c r="C18" s="14"/>
      <c r="D18" s="14"/>
      <c r="E18" s="14"/>
      <c r="F18" s="14"/>
      <c r="G18" s="14"/>
    </row>
    <row r="19" spans="1:7" x14ac:dyDescent="0.25">
      <c r="A19" s="16"/>
      <c r="B19" s="17" t="s">
        <v>126</v>
      </c>
      <c r="C19" s="14"/>
      <c r="D19" s="14"/>
      <c r="E19" s="14"/>
      <c r="F19" s="14"/>
      <c r="G19" s="14"/>
    </row>
    <row r="20" spans="1:7" x14ac:dyDescent="0.25">
      <c r="A20" s="16">
        <v>7</v>
      </c>
      <c r="B20" s="17" t="s">
        <v>127</v>
      </c>
      <c r="C20" s="14"/>
      <c r="D20" s="14"/>
      <c r="E20" s="14"/>
      <c r="F20" s="14"/>
      <c r="G20" s="14"/>
    </row>
    <row r="21" spans="1:7" x14ac:dyDescent="0.25">
      <c r="A21" s="16"/>
      <c r="B21" s="17" t="s">
        <v>128</v>
      </c>
      <c r="C21" s="14"/>
      <c r="D21" s="14"/>
      <c r="E21" s="14"/>
      <c r="F21" s="14"/>
      <c r="G21" s="14"/>
    </row>
  </sheetData>
  <phoneticPr fontId="12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5"/>
  <sheetViews>
    <sheetView workbookViewId="0">
      <selection activeCell="BF12" sqref="BF12"/>
    </sheetView>
  </sheetViews>
  <sheetFormatPr defaultRowHeight="15" x14ac:dyDescent="0.25"/>
  <cols>
    <col min="1" max="1" width="6.5703125" style="26" customWidth="1"/>
    <col min="2" max="31" width="3.7109375" style="26" customWidth="1"/>
    <col min="32" max="54" width="3.7109375" style="26" hidden="1" customWidth="1"/>
    <col min="55" max="256" width="9.140625" style="26"/>
    <col min="257" max="257" width="6.5703125" style="26" customWidth="1"/>
    <col min="258" max="287" width="3.7109375" style="26" customWidth="1"/>
    <col min="288" max="310" width="0" style="26" hidden="1" customWidth="1"/>
    <col min="311" max="512" width="9.140625" style="26"/>
    <col min="513" max="513" width="6.5703125" style="26" customWidth="1"/>
    <col min="514" max="543" width="3.7109375" style="26" customWidth="1"/>
    <col min="544" max="566" width="0" style="26" hidden="1" customWidth="1"/>
    <col min="567" max="768" width="9.140625" style="26"/>
    <col min="769" max="769" width="6.5703125" style="26" customWidth="1"/>
    <col min="770" max="799" width="3.7109375" style="26" customWidth="1"/>
    <col min="800" max="822" width="0" style="26" hidden="1" customWidth="1"/>
    <col min="823" max="1024" width="9.140625" style="26"/>
    <col min="1025" max="1025" width="6.5703125" style="26" customWidth="1"/>
    <col min="1026" max="1055" width="3.7109375" style="26" customWidth="1"/>
    <col min="1056" max="1078" width="0" style="26" hidden="1" customWidth="1"/>
    <col min="1079" max="1280" width="9.140625" style="26"/>
    <col min="1281" max="1281" width="6.5703125" style="26" customWidth="1"/>
    <col min="1282" max="1311" width="3.7109375" style="26" customWidth="1"/>
    <col min="1312" max="1334" width="0" style="26" hidden="1" customWidth="1"/>
    <col min="1335" max="1536" width="9.140625" style="26"/>
    <col min="1537" max="1537" width="6.5703125" style="26" customWidth="1"/>
    <col min="1538" max="1567" width="3.7109375" style="26" customWidth="1"/>
    <col min="1568" max="1590" width="0" style="26" hidden="1" customWidth="1"/>
    <col min="1591" max="1792" width="9.140625" style="26"/>
    <col min="1793" max="1793" width="6.5703125" style="26" customWidth="1"/>
    <col min="1794" max="1823" width="3.7109375" style="26" customWidth="1"/>
    <col min="1824" max="1846" width="0" style="26" hidden="1" customWidth="1"/>
    <col min="1847" max="2048" width="9.140625" style="26"/>
    <col min="2049" max="2049" width="6.5703125" style="26" customWidth="1"/>
    <col min="2050" max="2079" width="3.7109375" style="26" customWidth="1"/>
    <col min="2080" max="2102" width="0" style="26" hidden="1" customWidth="1"/>
    <col min="2103" max="2304" width="9.140625" style="26"/>
    <col min="2305" max="2305" width="6.5703125" style="26" customWidth="1"/>
    <col min="2306" max="2335" width="3.7109375" style="26" customWidth="1"/>
    <col min="2336" max="2358" width="0" style="26" hidden="1" customWidth="1"/>
    <col min="2359" max="2560" width="9.140625" style="26"/>
    <col min="2561" max="2561" width="6.5703125" style="26" customWidth="1"/>
    <col min="2562" max="2591" width="3.7109375" style="26" customWidth="1"/>
    <col min="2592" max="2614" width="0" style="26" hidden="1" customWidth="1"/>
    <col min="2615" max="2816" width="9.140625" style="26"/>
    <col min="2817" max="2817" width="6.5703125" style="26" customWidth="1"/>
    <col min="2818" max="2847" width="3.7109375" style="26" customWidth="1"/>
    <col min="2848" max="2870" width="0" style="26" hidden="1" customWidth="1"/>
    <col min="2871" max="3072" width="9.140625" style="26"/>
    <col min="3073" max="3073" width="6.5703125" style="26" customWidth="1"/>
    <col min="3074" max="3103" width="3.7109375" style="26" customWidth="1"/>
    <col min="3104" max="3126" width="0" style="26" hidden="1" customWidth="1"/>
    <col min="3127" max="3328" width="9.140625" style="26"/>
    <col min="3329" max="3329" width="6.5703125" style="26" customWidth="1"/>
    <col min="3330" max="3359" width="3.7109375" style="26" customWidth="1"/>
    <col min="3360" max="3382" width="0" style="26" hidden="1" customWidth="1"/>
    <col min="3383" max="3584" width="9.140625" style="26"/>
    <col min="3585" max="3585" width="6.5703125" style="26" customWidth="1"/>
    <col min="3586" max="3615" width="3.7109375" style="26" customWidth="1"/>
    <col min="3616" max="3638" width="0" style="26" hidden="1" customWidth="1"/>
    <col min="3639" max="3840" width="9.140625" style="26"/>
    <col min="3841" max="3841" width="6.5703125" style="26" customWidth="1"/>
    <col min="3842" max="3871" width="3.7109375" style="26" customWidth="1"/>
    <col min="3872" max="3894" width="0" style="26" hidden="1" customWidth="1"/>
    <col min="3895" max="4096" width="9.140625" style="26"/>
    <col min="4097" max="4097" width="6.5703125" style="26" customWidth="1"/>
    <col min="4098" max="4127" width="3.7109375" style="26" customWidth="1"/>
    <col min="4128" max="4150" width="0" style="26" hidden="1" customWidth="1"/>
    <col min="4151" max="4352" width="9.140625" style="26"/>
    <col min="4353" max="4353" width="6.5703125" style="26" customWidth="1"/>
    <col min="4354" max="4383" width="3.7109375" style="26" customWidth="1"/>
    <col min="4384" max="4406" width="0" style="26" hidden="1" customWidth="1"/>
    <col min="4407" max="4608" width="9.140625" style="26"/>
    <col min="4609" max="4609" width="6.5703125" style="26" customWidth="1"/>
    <col min="4610" max="4639" width="3.7109375" style="26" customWidth="1"/>
    <col min="4640" max="4662" width="0" style="26" hidden="1" customWidth="1"/>
    <col min="4663" max="4864" width="9.140625" style="26"/>
    <col min="4865" max="4865" width="6.5703125" style="26" customWidth="1"/>
    <col min="4866" max="4895" width="3.7109375" style="26" customWidth="1"/>
    <col min="4896" max="4918" width="0" style="26" hidden="1" customWidth="1"/>
    <col min="4919" max="5120" width="9.140625" style="26"/>
    <col min="5121" max="5121" width="6.5703125" style="26" customWidth="1"/>
    <col min="5122" max="5151" width="3.7109375" style="26" customWidth="1"/>
    <col min="5152" max="5174" width="0" style="26" hidden="1" customWidth="1"/>
    <col min="5175" max="5376" width="9.140625" style="26"/>
    <col min="5377" max="5377" width="6.5703125" style="26" customWidth="1"/>
    <col min="5378" max="5407" width="3.7109375" style="26" customWidth="1"/>
    <col min="5408" max="5430" width="0" style="26" hidden="1" customWidth="1"/>
    <col min="5431" max="5632" width="9.140625" style="26"/>
    <col min="5633" max="5633" width="6.5703125" style="26" customWidth="1"/>
    <col min="5634" max="5663" width="3.7109375" style="26" customWidth="1"/>
    <col min="5664" max="5686" width="0" style="26" hidden="1" customWidth="1"/>
    <col min="5687" max="5888" width="9.140625" style="26"/>
    <col min="5889" max="5889" width="6.5703125" style="26" customWidth="1"/>
    <col min="5890" max="5919" width="3.7109375" style="26" customWidth="1"/>
    <col min="5920" max="5942" width="0" style="26" hidden="1" customWidth="1"/>
    <col min="5943" max="6144" width="9.140625" style="26"/>
    <col min="6145" max="6145" width="6.5703125" style="26" customWidth="1"/>
    <col min="6146" max="6175" width="3.7109375" style="26" customWidth="1"/>
    <col min="6176" max="6198" width="0" style="26" hidden="1" customWidth="1"/>
    <col min="6199" max="6400" width="9.140625" style="26"/>
    <col min="6401" max="6401" width="6.5703125" style="26" customWidth="1"/>
    <col min="6402" max="6431" width="3.7109375" style="26" customWidth="1"/>
    <col min="6432" max="6454" width="0" style="26" hidden="1" customWidth="1"/>
    <col min="6455" max="6656" width="9.140625" style="26"/>
    <col min="6657" max="6657" width="6.5703125" style="26" customWidth="1"/>
    <col min="6658" max="6687" width="3.7109375" style="26" customWidth="1"/>
    <col min="6688" max="6710" width="0" style="26" hidden="1" customWidth="1"/>
    <col min="6711" max="6912" width="9.140625" style="26"/>
    <col min="6913" max="6913" width="6.5703125" style="26" customWidth="1"/>
    <col min="6914" max="6943" width="3.7109375" style="26" customWidth="1"/>
    <col min="6944" max="6966" width="0" style="26" hidden="1" customWidth="1"/>
    <col min="6967" max="7168" width="9.140625" style="26"/>
    <col min="7169" max="7169" width="6.5703125" style="26" customWidth="1"/>
    <col min="7170" max="7199" width="3.7109375" style="26" customWidth="1"/>
    <col min="7200" max="7222" width="0" style="26" hidden="1" customWidth="1"/>
    <col min="7223" max="7424" width="9.140625" style="26"/>
    <col min="7425" max="7425" width="6.5703125" style="26" customWidth="1"/>
    <col min="7426" max="7455" width="3.7109375" style="26" customWidth="1"/>
    <col min="7456" max="7478" width="0" style="26" hidden="1" customWidth="1"/>
    <col min="7479" max="7680" width="9.140625" style="26"/>
    <col min="7681" max="7681" width="6.5703125" style="26" customWidth="1"/>
    <col min="7682" max="7711" width="3.7109375" style="26" customWidth="1"/>
    <col min="7712" max="7734" width="0" style="26" hidden="1" customWidth="1"/>
    <col min="7735" max="7936" width="9.140625" style="26"/>
    <col min="7937" max="7937" width="6.5703125" style="26" customWidth="1"/>
    <col min="7938" max="7967" width="3.7109375" style="26" customWidth="1"/>
    <col min="7968" max="7990" width="0" style="26" hidden="1" customWidth="1"/>
    <col min="7991" max="8192" width="9.140625" style="26"/>
    <col min="8193" max="8193" width="6.5703125" style="26" customWidth="1"/>
    <col min="8194" max="8223" width="3.7109375" style="26" customWidth="1"/>
    <col min="8224" max="8246" width="0" style="26" hidden="1" customWidth="1"/>
    <col min="8247" max="8448" width="9.140625" style="26"/>
    <col min="8449" max="8449" width="6.5703125" style="26" customWidth="1"/>
    <col min="8450" max="8479" width="3.7109375" style="26" customWidth="1"/>
    <col min="8480" max="8502" width="0" style="26" hidden="1" customWidth="1"/>
    <col min="8503" max="8704" width="9.140625" style="26"/>
    <col min="8705" max="8705" width="6.5703125" style="26" customWidth="1"/>
    <col min="8706" max="8735" width="3.7109375" style="26" customWidth="1"/>
    <col min="8736" max="8758" width="0" style="26" hidden="1" customWidth="1"/>
    <col min="8759" max="8960" width="9.140625" style="26"/>
    <col min="8961" max="8961" width="6.5703125" style="26" customWidth="1"/>
    <col min="8962" max="8991" width="3.7109375" style="26" customWidth="1"/>
    <col min="8992" max="9014" width="0" style="26" hidden="1" customWidth="1"/>
    <col min="9015" max="9216" width="9.140625" style="26"/>
    <col min="9217" max="9217" width="6.5703125" style="26" customWidth="1"/>
    <col min="9218" max="9247" width="3.7109375" style="26" customWidth="1"/>
    <col min="9248" max="9270" width="0" style="26" hidden="1" customWidth="1"/>
    <col min="9271" max="9472" width="9.140625" style="26"/>
    <col min="9473" max="9473" width="6.5703125" style="26" customWidth="1"/>
    <col min="9474" max="9503" width="3.7109375" style="26" customWidth="1"/>
    <col min="9504" max="9526" width="0" style="26" hidden="1" customWidth="1"/>
    <col min="9527" max="9728" width="9.140625" style="26"/>
    <col min="9729" max="9729" width="6.5703125" style="26" customWidth="1"/>
    <col min="9730" max="9759" width="3.7109375" style="26" customWidth="1"/>
    <col min="9760" max="9782" width="0" style="26" hidden="1" customWidth="1"/>
    <col min="9783" max="9984" width="9.140625" style="26"/>
    <col min="9985" max="9985" width="6.5703125" style="26" customWidth="1"/>
    <col min="9986" max="10015" width="3.7109375" style="26" customWidth="1"/>
    <col min="10016" max="10038" width="0" style="26" hidden="1" customWidth="1"/>
    <col min="10039" max="10240" width="9.140625" style="26"/>
    <col min="10241" max="10241" width="6.5703125" style="26" customWidth="1"/>
    <col min="10242" max="10271" width="3.7109375" style="26" customWidth="1"/>
    <col min="10272" max="10294" width="0" style="26" hidden="1" customWidth="1"/>
    <col min="10295" max="10496" width="9.140625" style="26"/>
    <col min="10497" max="10497" width="6.5703125" style="26" customWidth="1"/>
    <col min="10498" max="10527" width="3.7109375" style="26" customWidth="1"/>
    <col min="10528" max="10550" width="0" style="26" hidden="1" customWidth="1"/>
    <col min="10551" max="10752" width="9.140625" style="26"/>
    <col min="10753" max="10753" width="6.5703125" style="26" customWidth="1"/>
    <col min="10754" max="10783" width="3.7109375" style="26" customWidth="1"/>
    <col min="10784" max="10806" width="0" style="26" hidden="1" customWidth="1"/>
    <col min="10807" max="11008" width="9.140625" style="26"/>
    <col min="11009" max="11009" width="6.5703125" style="26" customWidth="1"/>
    <col min="11010" max="11039" width="3.7109375" style="26" customWidth="1"/>
    <col min="11040" max="11062" width="0" style="26" hidden="1" customWidth="1"/>
    <col min="11063" max="11264" width="9.140625" style="26"/>
    <col min="11265" max="11265" width="6.5703125" style="26" customWidth="1"/>
    <col min="11266" max="11295" width="3.7109375" style="26" customWidth="1"/>
    <col min="11296" max="11318" width="0" style="26" hidden="1" customWidth="1"/>
    <col min="11319" max="11520" width="9.140625" style="26"/>
    <col min="11521" max="11521" width="6.5703125" style="26" customWidth="1"/>
    <col min="11522" max="11551" width="3.7109375" style="26" customWidth="1"/>
    <col min="11552" max="11574" width="0" style="26" hidden="1" customWidth="1"/>
    <col min="11575" max="11776" width="9.140625" style="26"/>
    <col min="11777" max="11777" width="6.5703125" style="26" customWidth="1"/>
    <col min="11778" max="11807" width="3.7109375" style="26" customWidth="1"/>
    <col min="11808" max="11830" width="0" style="26" hidden="1" customWidth="1"/>
    <col min="11831" max="12032" width="9.140625" style="26"/>
    <col min="12033" max="12033" width="6.5703125" style="26" customWidth="1"/>
    <col min="12034" max="12063" width="3.7109375" style="26" customWidth="1"/>
    <col min="12064" max="12086" width="0" style="26" hidden="1" customWidth="1"/>
    <col min="12087" max="12288" width="9.140625" style="26"/>
    <col min="12289" max="12289" width="6.5703125" style="26" customWidth="1"/>
    <col min="12290" max="12319" width="3.7109375" style="26" customWidth="1"/>
    <col min="12320" max="12342" width="0" style="26" hidden="1" customWidth="1"/>
    <col min="12343" max="12544" width="9.140625" style="26"/>
    <col min="12545" max="12545" width="6.5703125" style="26" customWidth="1"/>
    <col min="12546" max="12575" width="3.7109375" style="26" customWidth="1"/>
    <col min="12576" max="12598" width="0" style="26" hidden="1" customWidth="1"/>
    <col min="12599" max="12800" width="9.140625" style="26"/>
    <col min="12801" max="12801" width="6.5703125" style="26" customWidth="1"/>
    <col min="12802" max="12831" width="3.7109375" style="26" customWidth="1"/>
    <col min="12832" max="12854" width="0" style="26" hidden="1" customWidth="1"/>
    <col min="12855" max="13056" width="9.140625" style="26"/>
    <col min="13057" max="13057" width="6.5703125" style="26" customWidth="1"/>
    <col min="13058" max="13087" width="3.7109375" style="26" customWidth="1"/>
    <col min="13088" max="13110" width="0" style="26" hidden="1" customWidth="1"/>
    <col min="13111" max="13312" width="9.140625" style="26"/>
    <col min="13313" max="13313" width="6.5703125" style="26" customWidth="1"/>
    <col min="13314" max="13343" width="3.7109375" style="26" customWidth="1"/>
    <col min="13344" max="13366" width="0" style="26" hidden="1" customWidth="1"/>
    <col min="13367" max="13568" width="9.140625" style="26"/>
    <col min="13569" max="13569" width="6.5703125" style="26" customWidth="1"/>
    <col min="13570" max="13599" width="3.7109375" style="26" customWidth="1"/>
    <col min="13600" max="13622" width="0" style="26" hidden="1" customWidth="1"/>
    <col min="13623" max="13824" width="9.140625" style="26"/>
    <col min="13825" max="13825" width="6.5703125" style="26" customWidth="1"/>
    <col min="13826" max="13855" width="3.7109375" style="26" customWidth="1"/>
    <col min="13856" max="13878" width="0" style="26" hidden="1" customWidth="1"/>
    <col min="13879" max="14080" width="9.140625" style="26"/>
    <col min="14081" max="14081" width="6.5703125" style="26" customWidth="1"/>
    <col min="14082" max="14111" width="3.7109375" style="26" customWidth="1"/>
    <col min="14112" max="14134" width="0" style="26" hidden="1" customWidth="1"/>
    <col min="14135" max="14336" width="9.140625" style="26"/>
    <col min="14337" max="14337" width="6.5703125" style="26" customWidth="1"/>
    <col min="14338" max="14367" width="3.7109375" style="26" customWidth="1"/>
    <col min="14368" max="14390" width="0" style="26" hidden="1" customWidth="1"/>
    <col min="14391" max="14592" width="9.140625" style="26"/>
    <col min="14593" max="14593" width="6.5703125" style="26" customWidth="1"/>
    <col min="14594" max="14623" width="3.7109375" style="26" customWidth="1"/>
    <col min="14624" max="14646" width="0" style="26" hidden="1" customWidth="1"/>
    <col min="14647" max="14848" width="9.140625" style="26"/>
    <col min="14849" max="14849" width="6.5703125" style="26" customWidth="1"/>
    <col min="14850" max="14879" width="3.7109375" style="26" customWidth="1"/>
    <col min="14880" max="14902" width="0" style="26" hidden="1" customWidth="1"/>
    <col min="14903" max="15104" width="9.140625" style="26"/>
    <col min="15105" max="15105" width="6.5703125" style="26" customWidth="1"/>
    <col min="15106" max="15135" width="3.7109375" style="26" customWidth="1"/>
    <col min="15136" max="15158" width="0" style="26" hidden="1" customWidth="1"/>
    <col min="15159" max="15360" width="9.140625" style="26"/>
    <col min="15361" max="15361" width="6.5703125" style="26" customWidth="1"/>
    <col min="15362" max="15391" width="3.7109375" style="26" customWidth="1"/>
    <col min="15392" max="15414" width="0" style="26" hidden="1" customWidth="1"/>
    <col min="15415" max="15616" width="9.140625" style="26"/>
    <col min="15617" max="15617" width="6.5703125" style="26" customWidth="1"/>
    <col min="15618" max="15647" width="3.7109375" style="26" customWidth="1"/>
    <col min="15648" max="15670" width="0" style="26" hidden="1" customWidth="1"/>
    <col min="15671" max="15872" width="9.140625" style="26"/>
    <col min="15873" max="15873" width="6.5703125" style="26" customWidth="1"/>
    <col min="15874" max="15903" width="3.7109375" style="26" customWidth="1"/>
    <col min="15904" max="15926" width="0" style="26" hidden="1" customWidth="1"/>
    <col min="15927" max="16128" width="9.140625" style="26"/>
    <col min="16129" max="16129" width="6.5703125" style="26" customWidth="1"/>
    <col min="16130" max="16159" width="3.7109375" style="26" customWidth="1"/>
    <col min="16160" max="16182" width="0" style="26" hidden="1" customWidth="1"/>
    <col min="16183" max="16384" width="9.140625" style="26"/>
  </cols>
  <sheetData>
    <row r="1" spans="1:54" s="83" customFormat="1" ht="18.75" x14ac:dyDescent="0.3">
      <c r="A1" s="81" t="s">
        <v>179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1" t="s">
        <v>180</v>
      </c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</row>
    <row r="3" spans="1:54" ht="24.75" customHeight="1" x14ac:dyDescent="0.25">
      <c r="A3" s="84" t="s">
        <v>181</v>
      </c>
      <c r="B3" s="148" t="s">
        <v>182</v>
      </c>
      <c r="C3" s="149"/>
      <c r="D3" s="149"/>
      <c r="E3" s="150"/>
      <c r="F3" s="146" t="s">
        <v>183</v>
      </c>
      <c r="G3" s="145" t="s">
        <v>184</v>
      </c>
      <c r="H3" s="145"/>
      <c r="I3" s="145"/>
      <c r="J3" s="151" t="s">
        <v>185</v>
      </c>
      <c r="K3" s="145" t="s">
        <v>186</v>
      </c>
      <c r="L3" s="145"/>
      <c r="M3" s="145"/>
      <c r="N3" s="145"/>
      <c r="O3" s="148" t="s">
        <v>187</v>
      </c>
      <c r="P3" s="149"/>
      <c r="Q3" s="149"/>
      <c r="R3" s="150"/>
      <c r="S3" s="151" t="s">
        <v>188</v>
      </c>
      <c r="T3" s="145" t="s">
        <v>189</v>
      </c>
      <c r="U3" s="145"/>
      <c r="V3" s="145"/>
      <c r="W3" s="145"/>
      <c r="X3" s="151" t="s">
        <v>190</v>
      </c>
      <c r="Y3" s="148" t="s">
        <v>191</v>
      </c>
      <c r="Z3" s="149"/>
      <c r="AA3" s="150"/>
      <c r="AB3" s="151" t="s">
        <v>192</v>
      </c>
      <c r="AC3" s="145" t="s">
        <v>193</v>
      </c>
      <c r="AD3" s="145"/>
      <c r="AE3" s="145"/>
      <c r="AF3" s="151" t="s">
        <v>194</v>
      </c>
      <c r="AG3" s="148" t="s">
        <v>195</v>
      </c>
      <c r="AH3" s="149"/>
      <c r="AI3" s="149"/>
      <c r="AJ3" s="150"/>
      <c r="AK3" s="145" t="s">
        <v>196</v>
      </c>
      <c r="AL3" s="145"/>
      <c r="AM3" s="145"/>
      <c r="AN3" s="145"/>
      <c r="AO3" s="151" t="s">
        <v>197</v>
      </c>
      <c r="AP3" s="145" t="s">
        <v>198</v>
      </c>
      <c r="AQ3" s="145"/>
      <c r="AR3" s="145"/>
      <c r="AS3" s="151" t="s">
        <v>199</v>
      </c>
      <c r="AT3" s="145" t="s">
        <v>200</v>
      </c>
      <c r="AU3" s="145"/>
      <c r="AV3" s="145"/>
      <c r="AW3" s="145"/>
      <c r="AX3" s="146" t="s">
        <v>201</v>
      </c>
      <c r="AY3" s="148" t="s">
        <v>202</v>
      </c>
      <c r="AZ3" s="149"/>
      <c r="BA3" s="150"/>
      <c r="BB3" s="151" t="s">
        <v>203</v>
      </c>
    </row>
    <row r="4" spans="1:54" s="87" customFormat="1" ht="27" customHeight="1" x14ac:dyDescent="0.2">
      <c r="A4" s="85"/>
      <c r="B4" s="86" t="s">
        <v>204</v>
      </c>
      <c r="C4" s="86" t="s">
        <v>205</v>
      </c>
      <c r="D4" s="86" t="s">
        <v>206</v>
      </c>
      <c r="E4" s="86" t="s">
        <v>207</v>
      </c>
      <c r="F4" s="147"/>
      <c r="G4" s="86" t="s">
        <v>208</v>
      </c>
      <c r="H4" s="86" t="s">
        <v>209</v>
      </c>
      <c r="I4" s="86" t="s">
        <v>210</v>
      </c>
      <c r="J4" s="152"/>
      <c r="K4" s="86" t="s">
        <v>211</v>
      </c>
      <c r="L4" s="86" t="s">
        <v>212</v>
      </c>
      <c r="M4" s="86" t="s">
        <v>213</v>
      </c>
      <c r="N4" s="86" t="s">
        <v>214</v>
      </c>
      <c r="O4" s="86" t="s">
        <v>204</v>
      </c>
      <c r="P4" s="86" t="s">
        <v>205</v>
      </c>
      <c r="Q4" s="86" t="s">
        <v>206</v>
      </c>
      <c r="R4" s="86" t="s">
        <v>207</v>
      </c>
      <c r="S4" s="152"/>
      <c r="T4" s="86" t="s">
        <v>215</v>
      </c>
      <c r="U4" s="86" t="s">
        <v>216</v>
      </c>
      <c r="V4" s="86" t="s">
        <v>213</v>
      </c>
      <c r="W4" s="86" t="s">
        <v>214</v>
      </c>
      <c r="X4" s="152"/>
      <c r="Y4" s="86" t="s">
        <v>217</v>
      </c>
      <c r="Z4" s="86" t="s">
        <v>218</v>
      </c>
      <c r="AA4" s="86" t="s">
        <v>219</v>
      </c>
      <c r="AB4" s="152"/>
      <c r="AC4" s="86" t="s">
        <v>208</v>
      </c>
      <c r="AD4" s="86" t="s">
        <v>209</v>
      </c>
      <c r="AE4" s="86" t="s">
        <v>210</v>
      </c>
      <c r="AF4" s="152"/>
      <c r="AG4" s="86" t="s">
        <v>211</v>
      </c>
      <c r="AH4" s="86" t="s">
        <v>212</v>
      </c>
      <c r="AI4" s="86" t="s">
        <v>213</v>
      </c>
      <c r="AJ4" s="86" t="s">
        <v>214</v>
      </c>
      <c r="AK4" s="86" t="s">
        <v>204</v>
      </c>
      <c r="AL4" s="86" t="s">
        <v>205</v>
      </c>
      <c r="AM4" s="86" t="s">
        <v>206</v>
      </c>
      <c r="AN4" s="86" t="s">
        <v>207</v>
      </c>
      <c r="AO4" s="152"/>
      <c r="AP4" s="86" t="s">
        <v>215</v>
      </c>
      <c r="AQ4" s="86" t="s">
        <v>220</v>
      </c>
      <c r="AR4" s="86" t="s">
        <v>221</v>
      </c>
      <c r="AS4" s="152"/>
      <c r="AT4" s="86" t="s">
        <v>211</v>
      </c>
      <c r="AU4" s="86" t="s">
        <v>212</v>
      </c>
      <c r="AV4" s="86" t="s">
        <v>213</v>
      </c>
      <c r="AW4" s="86" t="s">
        <v>214</v>
      </c>
      <c r="AX4" s="147"/>
      <c r="AY4" s="86" t="s">
        <v>217</v>
      </c>
      <c r="AZ4" s="86" t="s">
        <v>218</v>
      </c>
      <c r="BA4" s="86" t="s">
        <v>222</v>
      </c>
      <c r="BB4" s="152"/>
    </row>
    <row r="5" spans="1:54" x14ac:dyDescent="0.25">
      <c r="A5" s="84"/>
      <c r="B5" s="88">
        <v>1</v>
      </c>
      <c r="C5" s="88">
        <v>2</v>
      </c>
      <c r="D5" s="88">
        <v>3</v>
      </c>
      <c r="E5" s="88">
        <v>4</v>
      </c>
      <c r="F5" s="88">
        <v>5</v>
      </c>
      <c r="G5" s="88">
        <v>6</v>
      </c>
      <c r="H5" s="88">
        <v>7</v>
      </c>
      <c r="I5" s="88">
        <v>8</v>
      </c>
      <c r="J5" s="88">
        <v>9</v>
      </c>
      <c r="K5" s="88">
        <v>10</v>
      </c>
      <c r="L5" s="88">
        <v>11</v>
      </c>
      <c r="M5" s="88">
        <v>12</v>
      </c>
      <c r="N5" s="88">
        <v>13</v>
      </c>
      <c r="O5" s="88">
        <v>14</v>
      </c>
      <c r="P5" s="88">
        <v>15</v>
      </c>
      <c r="Q5" s="88">
        <v>16</v>
      </c>
      <c r="R5" s="88">
        <v>17</v>
      </c>
      <c r="S5" s="89">
        <v>18</v>
      </c>
      <c r="T5" s="89">
        <v>19</v>
      </c>
      <c r="U5" s="88">
        <v>20</v>
      </c>
      <c r="V5" s="88">
        <v>21</v>
      </c>
      <c r="W5" s="88">
        <v>22</v>
      </c>
      <c r="X5" s="88">
        <v>23</v>
      </c>
      <c r="Y5" s="88">
        <v>24</v>
      </c>
      <c r="Z5" s="88">
        <v>25</v>
      </c>
      <c r="AA5" s="88">
        <v>26</v>
      </c>
      <c r="AB5" s="88">
        <v>27</v>
      </c>
      <c r="AC5" s="88">
        <v>28</v>
      </c>
      <c r="AD5" s="88">
        <v>29</v>
      </c>
      <c r="AE5" s="88">
        <v>30</v>
      </c>
      <c r="AF5" s="88">
        <v>31</v>
      </c>
      <c r="AG5" s="88">
        <v>32</v>
      </c>
      <c r="AH5" s="88">
        <v>33</v>
      </c>
      <c r="AI5" s="88">
        <v>34</v>
      </c>
      <c r="AJ5" s="88">
        <v>35</v>
      </c>
      <c r="AK5" s="88">
        <v>36</v>
      </c>
      <c r="AL5" s="88">
        <v>37</v>
      </c>
      <c r="AM5" s="88">
        <v>38</v>
      </c>
      <c r="AN5" s="88">
        <v>39</v>
      </c>
      <c r="AO5" s="88">
        <v>40</v>
      </c>
      <c r="AP5" s="88">
        <v>41</v>
      </c>
      <c r="AQ5" s="88">
        <v>42</v>
      </c>
      <c r="AR5" s="88">
        <v>43</v>
      </c>
      <c r="AS5" s="88">
        <v>44</v>
      </c>
      <c r="AT5" s="88">
        <v>45</v>
      </c>
      <c r="AU5" s="88">
        <v>46</v>
      </c>
      <c r="AV5" s="88">
        <v>47</v>
      </c>
      <c r="AW5" s="88">
        <v>48</v>
      </c>
      <c r="AX5" s="88">
        <v>49</v>
      </c>
      <c r="AY5" s="88">
        <v>50</v>
      </c>
      <c r="AZ5" s="88">
        <v>51</v>
      </c>
      <c r="BA5" s="88">
        <v>52</v>
      </c>
      <c r="BB5" s="88">
        <v>53</v>
      </c>
    </row>
    <row r="6" spans="1:54" x14ac:dyDescent="0.25">
      <c r="A6" s="84" t="s">
        <v>223</v>
      </c>
      <c r="B6" s="90"/>
      <c r="C6" s="90"/>
      <c r="D6" s="90"/>
      <c r="E6" s="90"/>
      <c r="F6" s="90"/>
      <c r="G6" s="91" t="s">
        <v>224</v>
      </c>
      <c r="H6" s="91" t="s">
        <v>224</v>
      </c>
      <c r="I6" s="90"/>
      <c r="J6" s="90"/>
      <c r="K6" s="90"/>
      <c r="L6" s="90"/>
      <c r="M6" s="90"/>
      <c r="N6" s="90"/>
      <c r="O6" s="90"/>
      <c r="P6" s="90"/>
      <c r="Q6" s="90"/>
      <c r="R6" s="90"/>
      <c r="S6" s="92" t="s">
        <v>225</v>
      </c>
      <c r="T6" s="92" t="s">
        <v>225</v>
      </c>
      <c r="U6" s="90"/>
      <c r="V6" s="90"/>
      <c r="W6" s="90"/>
      <c r="X6" s="91"/>
      <c r="Y6" s="91" t="s">
        <v>224</v>
      </c>
      <c r="Z6" s="91" t="s">
        <v>224</v>
      </c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3"/>
      <c r="AR6" s="93"/>
      <c r="AS6" s="92" t="s">
        <v>225</v>
      </c>
      <c r="AT6" s="92" t="s">
        <v>225</v>
      </c>
      <c r="AU6" s="92" t="s">
        <v>225</v>
      </c>
      <c r="AV6" s="92" t="s">
        <v>225</v>
      </c>
      <c r="AW6" s="92" t="s">
        <v>225</v>
      </c>
      <c r="AX6" s="92" t="s">
        <v>225</v>
      </c>
      <c r="AY6" s="92" t="s">
        <v>225</v>
      </c>
      <c r="AZ6" s="92" t="s">
        <v>225</v>
      </c>
      <c r="BA6" s="92" t="s">
        <v>225</v>
      </c>
      <c r="BB6" s="94" t="s">
        <v>225</v>
      </c>
    </row>
    <row r="7" spans="1:54" x14ac:dyDescent="0.25">
      <c r="A7" s="84" t="s">
        <v>226</v>
      </c>
      <c r="B7" s="95"/>
      <c r="C7" s="95"/>
      <c r="D7" s="95"/>
      <c r="E7" s="95"/>
      <c r="F7" s="95"/>
      <c r="G7" s="95"/>
      <c r="H7" s="95"/>
      <c r="I7" s="91"/>
      <c r="J7" s="91" t="s">
        <v>224</v>
      </c>
      <c r="K7" s="91" t="s">
        <v>224</v>
      </c>
      <c r="L7" s="95"/>
      <c r="M7" s="95"/>
      <c r="N7" s="95"/>
      <c r="O7" s="95"/>
      <c r="P7" s="95"/>
      <c r="Q7" s="95"/>
      <c r="R7" s="95"/>
      <c r="S7" s="92" t="s">
        <v>225</v>
      </c>
      <c r="T7" s="92" t="s">
        <v>225</v>
      </c>
      <c r="U7" s="95"/>
      <c r="V7" s="95"/>
      <c r="W7" s="95"/>
      <c r="X7" s="95"/>
      <c r="Y7" s="95"/>
      <c r="Z7" s="95"/>
      <c r="AA7" s="91"/>
      <c r="AB7" s="91" t="s">
        <v>224</v>
      </c>
      <c r="AC7" s="91" t="s">
        <v>224</v>
      </c>
      <c r="AD7" s="91" t="s">
        <v>224</v>
      </c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3"/>
      <c r="AS7" s="92" t="s">
        <v>225</v>
      </c>
      <c r="AT7" s="92" t="s">
        <v>225</v>
      </c>
      <c r="AU7" s="92" t="s">
        <v>225</v>
      </c>
      <c r="AV7" s="92" t="s">
        <v>225</v>
      </c>
      <c r="AW7" s="92" t="s">
        <v>225</v>
      </c>
      <c r="AX7" s="92" t="s">
        <v>225</v>
      </c>
      <c r="AY7" s="92" t="s">
        <v>225</v>
      </c>
      <c r="AZ7" s="92" t="s">
        <v>225</v>
      </c>
      <c r="BA7" s="92" t="s">
        <v>225</v>
      </c>
      <c r="BB7" s="94" t="s">
        <v>225</v>
      </c>
    </row>
    <row r="8" spans="1:54" x14ac:dyDescent="0.25">
      <c r="A8" s="84" t="s">
        <v>227</v>
      </c>
      <c r="B8" s="95"/>
      <c r="C8" s="95"/>
      <c r="D8" s="95"/>
      <c r="E8" s="95"/>
      <c r="F8" s="95"/>
      <c r="G8" s="95"/>
      <c r="H8" s="95"/>
      <c r="I8" s="95"/>
      <c r="J8" s="95"/>
      <c r="K8" s="91"/>
      <c r="L8" s="91"/>
      <c r="M8" s="91" t="s">
        <v>224</v>
      </c>
      <c r="N8" s="91" t="s">
        <v>224</v>
      </c>
      <c r="O8" s="95"/>
      <c r="P8" s="95"/>
      <c r="Q8" s="95"/>
      <c r="R8" s="95"/>
      <c r="S8" s="92" t="s">
        <v>225</v>
      </c>
      <c r="T8" s="92" t="s">
        <v>225</v>
      </c>
      <c r="U8" s="95"/>
      <c r="V8" s="95"/>
      <c r="W8" s="95"/>
      <c r="X8" s="95"/>
      <c r="Y8" s="95"/>
      <c r="Z8" s="95"/>
      <c r="AA8" s="95"/>
      <c r="AB8" s="95"/>
      <c r="AC8" s="91"/>
      <c r="AD8" s="91"/>
      <c r="AE8" s="91"/>
      <c r="AF8" s="91" t="s">
        <v>224</v>
      </c>
      <c r="AG8" s="91" t="s">
        <v>224</v>
      </c>
      <c r="AH8" s="91" t="s">
        <v>224</v>
      </c>
      <c r="AI8" s="95"/>
      <c r="AJ8" s="95"/>
      <c r="AK8" s="95"/>
      <c r="AL8" s="95"/>
      <c r="AM8" s="95"/>
      <c r="AN8" s="95"/>
      <c r="AO8" s="95"/>
      <c r="AP8" s="95"/>
      <c r="AQ8" s="96"/>
      <c r="AR8" s="96"/>
      <c r="AS8" s="92" t="s">
        <v>225</v>
      </c>
      <c r="AT8" s="92" t="s">
        <v>225</v>
      </c>
      <c r="AU8" s="92" t="s">
        <v>225</v>
      </c>
      <c r="AV8" s="92" t="s">
        <v>225</v>
      </c>
      <c r="AW8" s="92" t="s">
        <v>225</v>
      </c>
      <c r="AX8" s="92" t="s">
        <v>225</v>
      </c>
      <c r="AY8" s="92" t="s">
        <v>225</v>
      </c>
      <c r="AZ8" s="92" t="s">
        <v>225</v>
      </c>
      <c r="BA8" s="92" t="s">
        <v>225</v>
      </c>
      <c r="BB8" s="94" t="s">
        <v>225</v>
      </c>
    </row>
    <row r="9" spans="1:54" x14ac:dyDescent="0.25">
      <c r="A9" s="84" t="s">
        <v>228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1"/>
      <c r="P9" s="91" t="s">
        <v>224</v>
      </c>
      <c r="Q9" s="91" t="s">
        <v>224</v>
      </c>
      <c r="R9" s="93"/>
      <c r="S9" s="92" t="s">
        <v>225</v>
      </c>
      <c r="T9" s="92" t="s">
        <v>225</v>
      </c>
      <c r="U9" s="90"/>
      <c r="V9" s="90"/>
      <c r="W9" s="90"/>
      <c r="X9" s="90"/>
      <c r="Y9" s="97" t="s">
        <v>229</v>
      </c>
      <c r="Z9" s="97" t="s">
        <v>229</v>
      </c>
      <c r="AA9" s="97" t="s">
        <v>229</v>
      </c>
      <c r="AB9" s="97" t="s">
        <v>229</v>
      </c>
      <c r="AC9" s="90"/>
      <c r="AD9" s="90"/>
      <c r="AE9" s="90"/>
      <c r="AF9" s="90"/>
      <c r="AG9" s="90"/>
      <c r="AH9" s="90"/>
      <c r="AI9" s="90"/>
      <c r="AJ9" s="91" t="s">
        <v>224</v>
      </c>
      <c r="AK9" s="91" t="s">
        <v>224</v>
      </c>
      <c r="AL9" s="91" t="s">
        <v>224</v>
      </c>
      <c r="AM9" s="98" t="s">
        <v>230</v>
      </c>
      <c r="AN9" s="98" t="s">
        <v>230</v>
      </c>
      <c r="AO9" s="98" t="s">
        <v>230</v>
      </c>
      <c r="AP9" s="98" t="s">
        <v>230</v>
      </c>
      <c r="AQ9" s="99" t="s">
        <v>231</v>
      </c>
      <c r="AR9" s="99" t="s">
        <v>231</v>
      </c>
      <c r="AS9" s="90"/>
      <c r="AT9" s="90"/>
      <c r="AU9" s="90"/>
      <c r="AV9" s="90"/>
      <c r="AW9" s="90"/>
      <c r="AX9" s="90"/>
      <c r="AY9" s="90"/>
      <c r="AZ9" s="90"/>
      <c r="BA9" s="90"/>
      <c r="BB9" s="90"/>
    </row>
    <row r="12" spans="1:54" ht="15" customHeight="1" x14ac:dyDescent="0.25">
      <c r="A12" s="84" t="s">
        <v>181</v>
      </c>
      <c r="B12" s="151" t="s">
        <v>194</v>
      </c>
      <c r="C12" s="148" t="s">
        <v>195</v>
      </c>
      <c r="D12" s="149"/>
      <c r="E12" s="149"/>
      <c r="F12" s="150"/>
      <c r="G12" s="145" t="s">
        <v>196</v>
      </c>
      <c r="H12" s="145"/>
      <c r="I12" s="145"/>
      <c r="J12" s="145"/>
      <c r="K12" s="151" t="s">
        <v>197</v>
      </c>
      <c r="L12" s="145" t="s">
        <v>198</v>
      </c>
      <c r="M12" s="145"/>
      <c r="N12" s="145"/>
      <c r="O12" s="151" t="s">
        <v>199</v>
      </c>
      <c r="P12" s="145" t="s">
        <v>200</v>
      </c>
      <c r="Q12" s="145"/>
      <c r="R12" s="145"/>
      <c r="S12" s="145"/>
      <c r="T12" s="146" t="s">
        <v>201</v>
      </c>
      <c r="U12" s="148" t="s">
        <v>202</v>
      </c>
      <c r="V12" s="149"/>
      <c r="W12" s="150"/>
      <c r="X12" s="151" t="s">
        <v>203</v>
      </c>
    </row>
    <row r="13" spans="1:54" ht="19.5" x14ac:dyDescent="0.25">
      <c r="A13" s="85"/>
      <c r="B13" s="152"/>
      <c r="C13" s="86" t="s">
        <v>211</v>
      </c>
      <c r="D13" s="86" t="s">
        <v>212</v>
      </c>
      <c r="E13" s="86" t="s">
        <v>213</v>
      </c>
      <c r="F13" s="86" t="s">
        <v>214</v>
      </c>
      <c r="G13" s="86" t="s">
        <v>204</v>
      </c>
      <c r="H13" s="86" t="s">
        <v>205</v>
      </c>
      <c r="I13" s="86" t="s">
        <v>206</v>
      </c>
      <c r="J13" s="86" t="s">
        <v>207</v>
      </c>
      <c r="K13" s="152"/>
      <c r="L13" s="86" t="s">
        <v>215</v>
      </c>
      <c r="M13" s="86" t="s">
        <v>220</v>
      </c>
      <c r="N13" s="86" t="s">
        <v>221</v>
      </c>
      <c r="O13" s="152"/>
      <c r="P13" s="86" t="s">
        <v>211</v>
      </c>
      <c r="Q13" s="86" t="s">
        <v>212</v>
      </c>
      <c r="R13" s="86" t="s">
        <v>213</v>
      </c>
      <c r="S13" s="86" t="s">
        <v>214</v>
      </c>
      <c r="T13" s="147"/>
      <c r="U13" s="86" t="s">
        <v>217</v>
      </c>
      <c r="V13" s="86" t="s">
        <v>218</v>
      </c>
      <c r="W13" s="86" t="s">
        <v>222</v>
      </c>
      <c r="X13" s="152"/>
    </row>
    <row r="14" spans="1:54" x14ac:dyDescent="0.25">
      <c r="A14" s="84"/>
      <c r="B14" s="88">
        <v>31</v>
      </c>
      <c r="C14" s="88">
        <v>32</v>
      </c>
      <c r="D14" s="88">
        <v>33</v>
      </c>
      <c r="E14" s="88">
        <v>34</v>
      </c>
      <c r="F14" s="88">
        <v>35</v>
      </c>
      <c r="G14" s="88">
        <v>36</v>
      </c>
      <c r="H14" s="88">
        <v>37</v>
      </c>
      <c r="I14" s="88">
        <v>38</v>
      </c>
      <c r="J14" s="88">
        <v>39</v>
      </c>
      <c r="K14" s="88">
        <v>40</v>
      </c>
      <c r="L14" s="88">
        <v>41</v>
      </c>
      <c r="M14" s="88">
        <v>42</v>
      </c>
      <c r="N14" s="88">
        <v>43</v>
      </c>
      <c r="O14" s="88">
        <v>44</v>
      </c>
      <c r="P14" s="88">
        <v>45</v>
      </c>
      <c r="Q14" s="88">
        <v>46</v>
      </c>
      <c r="R14" s="88">
        <v>47</v>
      </c>
      <c r="S14" s="88">
        <v>48</v>
      </c>
      <c r="T14" s="88">
        <v>49</v>
      </c>
      <c r="U14" s="88">
        <v>50</v>
      </c>
      <c r="V14" s="88">
        <v>51</v>
      </c>
      <c r="W14" s="88">
        <v>52</v>
      </c>
      <c r="X14" s="88">
        <v>53</v>
      </c>
    </row>
    <row r="15" spans="1:54" x14ac:dyDescent="0.25">
      <c r="A15" s="84" t="s">
        <v>223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3"/>
      <c r="N15" s="93"/>
      <c r="O15" s="92"/>
      <c r="P15" s="92"/>
      <c r="Q15" s="92"/>
      <c r="R15" s="92" t="s">
        <v>225</v>
      </c>
      <c r="S15" s="92" t="s">
        <v>225</v>
      </c>
      <c r="T15" s="92" t="s">
        <v>225</v>
      </c>
      <c r="U15" s="92" t="s">
        <v>225</v>
      </c>
      <c r="V15" s="92" t="s">
        <v>225</v>
      </c>
      <c r="W15" s="92" t="s">
        <v>225</v>
      </c>
      <c r="X15" s="94"/>
    </row>
    <row r="16" spans="1:54" x14ac:dyDescent="0.25">
      <c r="A16" s="84" t="s">
        <v>226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3"/>
      <c r="O16" s="92"/>
      <c r="P16" s="92"/>
      <c r="Q16" s="92"/>
      <c r="R16" s="92" t="s">
        <v>225</v>
      </c>
      <c r="S16" s="92" t="s">
        <v>225</v>
      </c>
      <c r="T16" s="92" t="s">
        <v>225</v>
      </c>
      <c r="U16" s="92" t="s">
        <v>225</v>
      </c>
      <c r="V16" s="92" t="s">
        <v>225</v>
      </c>
      <c r="W16" s="92" t="s">
        <v>225</v>
      </c>
      <c r="X16" s="94"/>
    </row>
    <row r="17" spans="1:24" x14ac:dyDescent="0.25">
      <c r="A17" s="84" t="s">
        <v>227</v>
      </c>
      <c r="B17" s="91" t="s">
        <v>224</v>
      </c>
      <c r="C17" s="91" t="s">
        <v>224</v>
      </c>
      <c r="D17" s="91" t="s">
        <v>224</v>
      </c>
      <c r="E17" s="95"/>
      <c r="F17" s="95"/>
      <c r="G17" s="95"/>
      <c r="H17" s="95"/>
      <c r="I17" s="95"/>
      <c r="J17" s="95"/>
      <c r="K17" s="95"/>
      <c r="L17" s="95"/>
      <c r="M17" s="96"/>
      <c r="N17" s="96"/>
      <c r="O17" s="92"/>
      <c r="P17" s="92"/>
      <c r="Q17" s="92" t="s">
        <v>225</v>
      </c>
      <c r="R17" s="92" t="s">
        <v>225</v>
      </c>
      <c r="S17" s="92" t="s">
        <v>225</v>
      </c>
      <c r="T17" s="92" t="s">
        <v>225</v>
      </c>
      <c r="U17" s="92" t="s">
        <v>225</v>
      </c>
      <c r="V17" s="92" t="s">
        <v>225</v>
      </c>
      <c r="W17" s="92" t="s">
        <v>225</v>
      </c>
      <c r="X17" s="94"/>
    </row>
    <row r="18" spans="1:24" x14ac:dyDescent="0.25">
      <c r="A18" s="84" t="s">
        <v>228</v>
      </c>
      <c r="B18" s="90"/>
      <c r="C18" s="90"/>
      <c r="D18" s="90"/>
      <c r="E18" s="90"/>
      <c r="F18" s="91"/>
      <c r="G18" s="91" t="s">
        <v>224</v>
      </c>
      <c r="H18" s="91" t="s">
        <v>224</v>
      </c>
      <c r="I18" s="98" t="s">
        <v>230</v>
      </c>
      <c r="J18" s="98" t="s">
        <v>230</v>
      </c>
      <c r="K18" s="98" t="s">
        <v>230</v>
      </c>
      <c r="L18" s="98" t="s">
        <v>230</v>
      </c>
      <c r="M18" s="99" t="s">
        <v>231</v>
      </c>
      <c r="N18" s="99" t="s">
        <v>231</v>
      </c>
      <c r="O18" s="90"/>
      <c r="P18" s="90"/>
      <c r="Q18" s="90"/>
      <c r="R18" s="90"/>
      <c r="S18" s="90"/>
      <c r="T18" s="90"/>
      <c r="U18" s="90"/>
      <c r="V18" s="90"/>
      <c r="W18" s="90"/>
      <c r="X18" s="90"/>
    </row>
    <row r="20" spans="1:24" ht="15.75" x14ac:dyDescent="0.25">
      <c r="B20" s="100"/>
      <c r="C20" s="21" t="s">
        <v>232</v>
      </c>
      <c r="R20" s="101" t="s">
        <v>225</v>
      </c>
      <c r="S20" s="21" t="s">
        <v>233</v>
      </c>
    </row>
    <row r="21" spans="1:24" ht="15.75" x14ac:dyDescent="0.25">
      <c r="B21" s="102" t="s">
        <v>234</v>
      </c>
      <c r="C21" s="21" t="s">
        <v>235</v>
      </c>
      <c r="R21" s="91" t="s">
        <v>224</v>
      </c>
      <c r="S21" s="21" t="s">
        <v>236</v>
      </c>
    </row>
    <row r="22" spans="1:24" ht="15.75" x14ac:dyDescent="0.25">
      <c r="B22" s="100">
        <v>8</v>
      </c>
      <c r="C22" s="21" t="s">
        <v>237</v>
      </c>
      <c r="R22" s="100" t="s">
        <v>238</v>
      </c>
      <c r="S22" s="21" t="s">
        <v>239</v>
      </c>
    </row>
    <row r="23" spans="1:24" ht="15.75" x14ac:dyDescent="0.25">
      <c r="B23" s="101" t="s">
        <v>229</v>
      </c>
      <c r="C23" s="21" t="s">
        <v>240</v>
      </c>
      <c r="R23" s="93" t="s">
        <v>241</v>
      </c>
      <c r="S23" s="21" t="s">
        <v>242</v>
      </c>
    </row>
    <row r="24" spans="1:24" ht="15.75" x14ac:dyDescent="0.25">
      <c r="B24" s="101" t="s">
        <v>243</v>
      </c>
      <c r="C24" s="21" t="s">
        <v>244</v>
      </c>
      <c r="R24" s="99" t="s">
        <v>231</v>
      </c>
      <c r="S24" s="21" t="s">
        <v>89</v>
      </c>
    </row>
    <row r="25" spans="1:24" x14ac:dyDescent="0.25">
      <c r="B25" s="103"/>
      <c r="C25" s="26" t="s">
        <v>245</v>
      </c>
    </row>
  </sheetData>
  <mergeCells count="32">
    <mergeCell ref="B3:E3"/>
    <mergeCell ref="F3:F4"/>
    <mergeCell ref="G3:I3"/>
    <mergeCell ref="J3:J4"/>
    <mergeCell ref="K3:N3"/>
    <mergeCell ref="AX3:AX4"/>
    <mergeCell ref="AY3:BA3"/>
    <mergeCell ref="BB3:BB4"/>
    <mergeCell ref="B12:B13"/>
    <mergeCell ref="C12:F12"/>
    <mergeCell ref="G12:J12"/>
    <mergeCell ref="K12:K13"/>
    <mergeCell ref="L12:N12"/>
    <mergeCell ref="O12:O13"/>
    <mergeCell ref="AF3:AF4"/>
    <mergeCell ref="AG3:AJ3"/>
    <mergeCell ref="AK3:AN3"/>
    <mergeCell ref="AO3:AO4"/>
    <mergeCell ref="AP3:AR3"/>
    <mergeCell ref="AS3:AS4"/>
    <mergeCell ref="S3:S4"/>
    <mergeCell ref="P12:S12"/>
    <mergeCell ref="T12:T13"/>
    <mergeCell ref="U12:W12"/>
    <mergeCell ref="X12:X13"/>
    <mergeCell ref="AT3:AW3"/>
    <mergeCell ref="T3:W3"/>
    <mergeCell ref="X3:X4"/>
    <mergeCell ref="Y3:AA3"/>
    <mergeCell ref="AB3:AB4"/>
    <mergeCell ref="AC3:AE3"/>
    <mergeCell ref="O3:R3"/>
  </mergeCells>
  <pageMargins left="0.9055118110236221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титул заочн</vt:lpstr>
      <vt:lpstr>св. данные СПО 3г10м</vt:lpstr>
      <vt:lpstr>план уч проц 26.04.19 заоч</vt:lpstr>
      <vt:lpstr>перечень каб</vt:lpstr>
      <vt:lpstr>График УПт</vt:lpstr>
      <vt:lpstr>'титул заочн'!_ftn1</vt:lpstr>
      <vt:lpstr>'план уч проц 26.04.19 заоч'!Область_печати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2019-08-26T03:37:49Z</dcterms:modified>
</cp:coreProperties>
</file>